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_Echecs\02_LEO\02_2021-2024\01_CD\07-01-2024\"/>
    </mc:Choice>
  </mc:AlternateContent>
  <xr:revisionPtr revIDLastSave="0" documentId="8_{05747DE2-6559-4571-8EBD-6DFDAB357B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36" i="1"/>
  <c r="M47" i="1" s="1"/>
  <c r="M17" i="1"/>
  <c r="M13" i="1"/>
  <c r="M6" i="1"/>
  <c r="L36" i="1"/>
  <c r="L17" i="1"/>
  <c r="L13" i="1"/>
  <c r="L6" i="1"/>
  <c r="L62" i="1"/>
  <c r="M72" i="1" l="1"/>
  <c r="M70" i="1"/>
  <c r="M68" i="1"/>
  <c r="M62" i="1"/>
  <c r="M57" i="1"/>
  <c r="M53" i="1"/>
  <c r="L72" i="1"/>
  <c r="L70" i="1"/>
  <c r="L68" i="1"/>
  <c r="L57" i="1"/>
  <c r="L53" i="1"/>
  <c r="L44" i="1"/>
  <c r="L47" i="1" s="1"/>
  <c r="C6" i="1"/>
  <c r="D6" i="1"/>
  <c r="C13" i="1"/>
  <c r="D13" i="1"/>
  <c r="C17" i="1"/>
  <c r="D17" i="1"/>
  <c r="C36" i="1"/>
  <c r="D36" i="1"/>
  <c r="C44" i="1"/>
  <c r="D44" i="1"/>
  <c r="C53" i="1"/>
  <c r="D53" i="1"/>
  <c r="C57" i="1"/>
  <c r="D57" i="1"/>
  <c r="C62" i="1"/>
  <c r="D62" i="1"/>
  <c r="C68" i="1"/>
  <c r="D68" i="1"/>
  <c r="C70" i="1"/>
  <c r="D70" i="1"/>
  <c r="C72" i="1"/>
  <c r="D47" i="1" l="1"/>
  <c r="D75" i="1"/>
  <c r="C78" i="1" s="1"/>
  <c r="C75" i="1"/>
  <c r="C47" i="1"/>
  <c r="L75" i="1"/>
  <c r="C82" i="1" s="1"/>
  <c r="M75" i="1"/>
  <c r="L77" i="1"/>
  <c r="M77" i="1"/>
  <c r="K6" i="1"/>
  <c r="K72" i="1" l="1"/>
  <c r="K70" i="1"/>
  <c r="K68" i="1"/>
  <c r="K62" i="1"/>
  <c r="K57" i="1"/>
  <c r="K53" i="1"/>
  <c r="J53" i="1"/>
  <c r="K44" i="1"/>
  <c r="K36" i="1"/>
  <c r="K17" i="1"/>
  <c r="K13" i="1"/>
  <c r="J36" i="1"/>
  <c r="J17" i="1"/>
  <c r="J13" i="1"/>
  <c r="J6" i="1"/>
  <c r="J72" i="1"/>
  <c r="J70" i="1"/>
  <c r="J68" i="1"/>
  <c r="J62" i="1"/>
  <c r="J57" i="1"/>
  <c r="J44" i="1"/>
  <c r="J47" i="1" l="1"/>
  <c r="K75" i="1"/>
  <c r="K47" i="1"/>
  <c r="J75" i="1"/>
  <c r="C81" i="1" s="1"/>
  <c r="I37" i="1"/>
  <c r="I60" i="1"/>
  <c r="I57" i="1" s="1"/>
  <c r="K77" i="1" l="1"/>
  <c r="I72" i="1"/>
  <c r="I70" i="1"/>
  <c r="I68" i="1"/>
  <c r="I62" i="1"/>
  <c r="I53" i="1"/>
  <c r="I44" i="1"/>
  <c r="I36" i="1"/>
  <c r="I17" i="1"/>
  <c r="I13" i="1"/>
  <c r="I6" i="1"/>
  <c r="G72" i="1"/>
  <c r="G70" i="1"/>
  <c r="G68" i="1"/>
  <c r="G62" i="1"/>
  <c r="G57" i="1"/>
  <c r="G53" i="1"/>
  <c r="G17" i="1"/>
  <c r="H17" i="1"/>
  <c r="G44" i="1"/>
  <c r="G36" i="1"/>
  <c r="E70" i="1"/>
  <c r="E68" i="1"/>
  <c r="E62" i="1"/>
  <c r="E57" i="1"/>
  <c r="E53" i="1"/>
  <c r="E44" i="1"/>
  <c r="E36" i="1"/>
  <c r="G13" i="1"/>
  <c r="G6" i="1"/>
  <c r="E17" i="1"/>
  <c r="E13" i="1"/>
  <c r="E6" i="1"/>
  <c r="H57" i="1"/>
  <c r="H72" i="1"/>
  <c r="G75" i="1" l="1"/>
  <c r="I47" i="1"/>
  <c r="I75" i="1"/>
  <c r="E75" i="1"/>
  <c r="G47" i="1"/>
  <c r="E47" i="1"/>
  <c r="H70" i="1"/>
  <c r="F70" i="1"/>
  <c r="H68" i="1"/>
  <c r="F68" i="1"/>
  <c r="H62" i="1"/>
  <c r="F62" i="1"/>
  <c r="F57" i="1"/>
  <c r="H53" i="1"/>
  <c r="F53" i="1"/>
  <c r="H44" i="1"/>
  <c r="F44" i="1"/>
  <c r="H36" i="1"/>
  <c r="F36" i="1"/>
  <c r="F17" i="1"/>
  <c r="H13" i="1"/>
  <c r="H6" i="1"/>
  <c r="F13" i="1"/>
  <c r="F6" i="1"/>
  <c r="H75" i="1" l="1"/>
  <c r="F75" i="1"/>
  <c r="H47" i="1"/>
  <c r="F47" i="1"/>
  <c r="C79" i="1" l="1"/>
  <c r="C80" i="1"/>
</calcChain>
</file>

<file path=xl/sharedStrings.xml><?xml version="1.0" encoding="utf-8"?>
<sst xmlns="http://schemas.openxmlformats.org/spreadsheetml/2006/main" count="93" uniqueCount="71">
  <si>
    <t>N°du compte</t>
  </si>
  <si>
    <t>Fournitures ent et pt equip</t>
  </si>
  <si>
    <t>Trophée Médaille Fleurs</t>
  </si>
  <si>
    <t>Fournitures administratives</t>
  </si>
  <si>
    <t>SERVICES EXTERIEURS</t>
  </si>
  <si>
    <t>ACHATS</t>
  </si>
  <si>
    <t>INTITULE</t>
  </si>
  <si>
    <t>PREVU</t>
  </si>
  <si>
    <t>REALISE</t>
  </si>
  <si>
    <t>Location immobilieres</t>
  </si>
  <si>
    <t>Assurance Multirisque</t>
  </si>
  <si>
    <t>AUTRES SCES EXTERIEURS</t>
  </si>
  <si>
    <t>Arbitrage</t>
  </si>
  <si>
    <t>Dons Arbitrage</t>
  </si>
  <si>
    <t>Pole espoir</t>
  </si>
  <si>
    <t>Site internet annonce insertions</t>
  </si>
  <si>
    <t>Déplacements</t>
  </si>
  <si>
    <t>Déplacements dons</t>
  </si>
  <si>
    <t>Hébergement</t>
  </si>
  <si>
    <t>Réceptions</t>
  </si>
  <si>
    <t xml:space="preserve">Frais postaux </t>
  </si>
  <si>
    <t>Sev. Bancaires et assimilés</t>
  </si>
  <si>
    <t>Inscrip remb. Suite forfait</t>
  </si>
  <si>
    <t>Stages et formations</t>
  </si>
  <si>
    <t>Diffe daffe deffe</t>
  </si>
  <si>
    <t>Reversement inscrip à FFE</t>
  </si>
  <si>
    <t>AUTRES CHARGES</t>
  </si>
  <si>
    <t>Reversement licences</t>
  </si>
  <si>
    <t>Licences d été</t>
  </si>
  <si>
    <t>Licences b scolaires</t>
  </si>
  <si>
    <t>Chges diverses de gestion courante</t>
  </si>
  <si>
    <t>Aides aux comptétions</t>
  </si>
  <si>
    <t>Handicap</t>
  </si>
  <si>
    <t>CHARGES EXCEPTIONNELLES</t>
  </si>
  <si>
    <t>Autres charges exceptionnelles</t>
  </si>
  <si>
    <t xml:space="preserve">VENTES ET AUTRES </t>
  </si>
  <si>
    <t>Autres produits des aa</t>
  </si>
  <si>
    <t>SUBVENTIONS</t>
  </si>
  <si>
    <t>CNDS</t>
  </si>
  <si>
    <t>Autres subventions</t>
  </si>
  <si>
    <t>Region</t>
  </si>
  <si>
    <t>AUTRES PDTS DE GESTION COURANTE</t>
  </si>
  <si>
    <t>Licences</t>
  </si>
  <si>
    <t>Dons</t>
  </si>
  <si>
    <t>Produits divers</t>
  </si>
  <si>
    <t>Inscriptions comptétions</t>
  </si>
  <si>
    <t>PRODUITS FINANCIERS</t>
  </si>
  <si>
    <t>Produits des participations</t>
  </si>
  <si>
    <t>PRODUITS EXCEPTIONNELS</t>
  </si>
  <si>
    <t>Amendes</t>
  </si>
  <si>
    <t>Résultats des exercices</t>
  </si>
  <si>
    <t>TOTAL CHARGES</t>
  </si>
  <si>
    <t>TOTAL PRODUITS</t>
  </si>
  <si>
    <t>TRANSFERT DE CHARGES</t>
  </si>
  <si>
    <t>Transfert de charges d'exploitation</t>
  </si>
  <si>
    <t>CHARGES</t>
  </si>
  <si>
    <t>PRODUITS</t>
  </si>
  <si>
    <t>ANS</t>
  </si>
  <si>
    <t>Achats etudes prestations de sces</t>
  </si>
  <si>
    <t>Fournitures non stockables</t>
  </si>
  <si>
    <t>Location salle tournoi</t>
  </si>
  <si>
    <t>Pole excellence</t>
  </si>
  <si>
    <t>Pourboires dons courants</t>
  </si>
  <si>
    <t>Org champ regionnal jeunes</t>
  </si>
  <si>
    <t>Produits class echecs</t>
  </si>
  <si>
    <t>Kit produits class echecs</t>
  </si>
  <si>
    <t>Ventes de marchandises</t>
  </si>
  <si>
    <t xml:space="preserve">Aides compét joueurs </t>
  </si>
  <si>
    <t>RESULTAT D EXPLOITATION 2023 ET BUDGET PREVISIONNEL 2024</t>
  </si>
  <si>
    <t>Cotisations</t>
  </si>
  <si>
    <t>Inscriptions stages arbitrages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</si>
</sst>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0" xfId="0" applyNumberFormat="1"/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1"/>
  <sheetViews>
    <sheetView tabSelected="1" workbookViewId="0">
      <selection activeCell="M44" sqref="M44"/>
    </sheetView>
  </sheetViews>
  <sheetFormatPr baseColWidth="10" defaultRowHeight="15" x14ac:dyDescent="0.25"/>
  <cols>
    <col min="1" max="1" width="13.7109375" customWidth="1"/>
    <col min="2" max="2" width="35.85546875" customWidth="1"/>
    <col min="9" max="9" width="11.5703125" style="1"/>
  </cols>
  <sheetData>
    <row r="1" spans="1:13" ht="18.75" x14ac:dyDescent="0.25">
      <c r="A1" s="22" t="s">
        <v>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3" x14ac:dyDescent="0.25">
      <c r="C3" s="24" t="s">
        <v>55</v>
      </c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x14ac:dyDescent="0.25">
      <c r="C4" s="35">
        <v>2019</v>
      </c>
      <c r="D4" s="36"/>
      <c r="E4" s="37">
        <v>2020</v>
      </c>
      <c r="F4" s="37"/>
      <c r="G4" s="37">
        <v>2021</v>
      </c>
      <c r="H4" s="37"/>
      <c r="I4" s="26">
        <v>2022</v>
      </c>
      <c r="J4" s="27"/>
      <c r="K4" s="26">
        <v>2023</v>
      </c>
      <c r="L4" s="27"/>
      <c r="M4" s="9">
        <v>2024</v>
      </c>
    </row>
    <row r="5" spans="1:13" x14ac:dyDescent="0.25">
      <c r="A5" s="8" t="s">
        <v>0</v>
      </c>
      <c r="B5" s="8" t="s">
        <v>6</v>
      </c>
      <c r="C5" s="9" t="s">
        <v>7</v>
      </c>
      <c r="D5" s="9" t="s">
        <v>8</v>
      </c>
      <c r="E5" s="9" t="s">
        <v>7</v>
      </c>
      <c r="F5" s="9" t="s">
        <v>8</v>
      </c>
      <c r="G5" s="9" t="s">
        <v>7</v>
      </c>
      <c r="H5" s="9" t="s">
        <v>8</v>
      </c>
      <c r="I5" s="9" t="s">
        <v>7</v>
      </c>
      <c r="J5" s="9" t="s">
        <v>8</v>
      </c>
      <c r="K5" s="9" t="s">
        <v>7</v>
      </c>
      <c r="L5" s="9" t="s">
        <v>8</v>
      </c>
      <c r="M5" s="9" t="s">
        <v>7</v>
      </c>
    </row>
    <row r="6" spans="1:13" s="5" customFormat="1" x14ac:dyDescent="0.25">
      <c r="A6" s="10">
        <v>60</v>
      </c>
      <c r="B6" s="11" t="s">
        <v>5</v>
      </c>
      <c r="C6" s="12">
        <f t="shared" ref="C6:I6" si="0">C9+C11+C12</f>
        <v>15500</v>
      </c>
      <c r="D6" s="12">
        <f t="shared" si="0"/>
        <v>19775.590000000004</v>
      </c>
      <c r="E6" s="12">
        <f t="shared" si="0"/>
        <v>16000</v>
      </c>
      <c r="F6" s="12">
        <f t="shared" si="0"/>
        <v>19056.5</v>
      </c>
      <c r="G6" s="12">
        <f t="shared" si="0"/>
        <v>16000</v>
      </c>
      <c r="H6" s="12">
        <f t="shared" si="0"/>
        <v>4384.8899999999994</v>
      </c>
      <c r="I6" s="12">
        <f t="shared" si="0"/>
        <v>13190</v>
      </c>
      <c r="J6" s="12">
        <f>J7+J8+J9+J11+J12</f>
        <v>26300.399999999998</v>
      </c>
      <c r="K6" s="12">
        <f>K7+K8+K9+K11+K12+K10</f>
        <v>20385</v>
      </c>
      <c r="L6" s="12">
        <f>L7+L8+L9+L10+L11+L12</f>
        <v>15998.550000000001</v>
      </c>
      <c r="M6" s="12">
        <f>M7+M8+M9+M10+M11+M12</f>
        <v>14165</v>
      </c>
    </row>
    <row r="7" spans="1:13" s="5" customFormat="1" x14ac:dyDescent="0.25">
      <c r="A7" s="13">
        <v>604000</v>
      </c>
      <c r="B7" s="18" t="s">
        <v>58</v>
      </c>
      <c r="C7" s="12"/>
      <c r="D7" s="12"/>
      <c r="E7" s="12"/>
      <c r="F7" s="12"/>
      <c r="G7" s="12"/>
      <c r="H7" s="12"/>
      <c r="I7" s="12"/>
      <c r="J7" s="19">
        <v>450</v>
      </c>
      <c r="K7" s="19"/>
      <c r="L7" s="19"/>
      <c r="M7" s="19"/>
    </row>
    <row r="8" spans="1:13" s="5" customFormat="1" x14ac:dyDescent="0.25">
      <c r="A8" s="13">
        <v>606100</v>
      </c>
      <c r="B8" s="18" t="s">
        <v>59</v>
      </c>
      <c r="C8" s="12"/>
      <c r="D8" s="12"/>
      <c r="E8" s="12"/>
      <c r="F8" s="12"/>
      <c r="G8" s="12"/>
      <c r="H8" s="12"/>
      <c r="I8" s="12"/>
      <c r="J8" s="19">
        <v>27.98</v>
      </c>
      <c r="K8" s="19">
        <v>15</v>
      </c>
      <c r="L8" s="19"/>
      <c r="M8" s="19">
        <v>15</v>
      </c>
    </row>
    <row r="9" spans="1:13" x14ac:dyDescent="0.25">
      <c r="A9" s="13">
        <v>606300</v>
      </c>
      <c r="B9" s="8" t="s">
        <v>1</v>
      </c>
      <c r="C9" s="14">
        <v>13000</v>
      </c>
      <c r="D9" s="14">
        <v>18878.7</v>
      </c>
      <c r="E9" s="14">
        <v>13000</v>
      </c>
      <c r="F9" s="14">
        <v>18442.05</v>
      </c>
      <c r="G9" s="14">
        <v>13000</v>
      </c>
      <c r="H9" s="14">
        <v>1737.54</v>
      </c>
      <c r="I9" s="14">
        <v>10000</v>
      </c>
      <c r="J9" s="14">
        <v>24008</v>
      </c>
      <c r="K9" s="14">
        <v>14000</v>
      </c>
      <c r="L9" s="14">
        <v>15129.42</v>
      </c>
      <c r="M9" s="14">
        <v>13000</v>
      </c>
    </row>
    <row r="10" spans="1:13" x14ac:dyDescent="0.25">
      <c r="A10" s="13">
        <v>606320</v>
      </c>
      <c r="B10" s="8" t="s">
        <v>65</v>
      </c>
      <c r="C10" s="14"/>
      <c r="D10" s="14"/>
      <c r="E10" s="14"/>
      <c r="F10" s="14"/>
      <c r="G10" s="14"/>
      <c r="H10" s="14"/>
      <c r="I10" s="14"/>
      <c r="J10" s="14"/>
      <c r="K10" s="14">
        <v>4800</v>
      </c>
      <c r="L10" s="14"/>
      <c r="M10" s="14"/>
    </row>
    <row r="11" spans="1:13" x14ac:dyDescent="0.25">
      <c r="A11" s="13">
        <v>606310</v>
      </c>
      <c r="B11" s="8" t="s">
        <v>2</v>
      </c>
      <c r="C11" s="14">
        <v>2000</v>
      </c>
      <c r="D11" s="14">
        <v>825.9</v>
      </c>
      <c r="E11" s="14">
        <v>2000</v>
      </c>
      <c r="F11" s="14">
        <v>481.4</v>
      </c>
      <c r="G11" s="14">
        <v>2000</v>
      </c>
      <c r="H11" s="14">
        <v>2562.91</v>
      </c>
      <c r="I11" s="14">
        <v>3140</v>
      </c>
      <c r="J11" s="14">
        <v>1635.82</v>
      </c>
      <c r="K11" s="14">
        <v>1500</v>
      </c>
      <c r="L11" s="14">
        <v>747.76</v>
      </c>
      <c r="M11" s="14">
        <v>1000</v>
      </c>
    </row>
    <row r="12" spans="1:13" x14ac:dyDescent="0.25">
      <c r="A12" s="13">
        <v>606400</v>
      </c>
      <c r="B12" s="8" t="s">
        <v>3</v>
      </c>
      <c r="C12" s="14">
        <v>500</v>
      </c>
      <c r="D12" s="14">
        <v>70.989999999999995</v>
      </c>
      <c r="E12" s="14">
        <v>1000</v>
      </c>
      <c r="F12" s="14">
        <v>133.05000000000001</v>
      </c>
      <c r="G12" s="14">
        <v>1000</v>
      </c>
      <c r="H12" s="14">
        <v>84.44</v>
      </c>
      <c r="I12" s="14">
        <v>50</v>
      </c>
      <c r="J12" s="14">
        <v>178.6</v>
      </c>
      <c r="K12" s="14">
        <v>70</v>
      </c>
      <c r="L12" s="14">
        <v>121.37</v>
      </c>
      <c r="M12" s="14">
        <v>150</v>
      </c>
    </row>
    <row r="13" spans="1:13" s="5" customFormat="1" x14ac:dyDescent="0.25">
      <c r="A13" s="10">
        <v>61</v>
      </c>
      <c r="B13" s="11" t="s">
        <v>4</v>
      </c>
      <c r="C13" s="12">
        <f t="shared" ref="C13:I13" si="1">C14+C16</f>
        <v>1600</v>
      </c>
      <c r="D13" s="12">
        <f t="shared" si="1"/>
        <v>1326.55</v>
      </c>
      <c r="E13" s="12">
        <f t="shared" si="1"/>
        <v>1600</v>
      </c>
      <c r="F13" s="12">
        <f t="shared" si="1"/>
        <v>1436.16</v>
      </c>
      <c r="G13" s="12">
        <f t="shared" si="1"/>
        <v>1600</v>
      </c>
      <c r="H13" s="12">
        <f t="shared" si="1"/>
        <v>1447.26</v>
      </c>
      <c r="I13" s="12">
        <f t="shared" si="1"/>
        <v>1560</v>
      </c>
      <c r="J13" s="12">
        <f>J14+J15+J16</f>
        <v>1760.37</v>
      </c>
      <c r="K13" s="12">
        <f>K14+K15+K16</f>
        <v>1900</v>
      </c>
      <c r="L13" s="12">
        <f>L14+L15+L16</f>
        <v>1528.81</v>
      </c>
      <c r="M13" s="12">
        <f>M14+M15+M16</f>
        <v>1700</v>
      </c>
    </row>
    <row r="14" spans="1:13" x14ac:dyDescent="0.25">
      <c r="A14" s="13">
        <v>613200</v>
      </c>
      <c r="B14" s="8" t="s">
        <v>9</v>
      </c>
      <c r="C14" s="14">
        <v>1200</v>
      </c>
      <c r="D14" s="14">
        <v>983</v>
      </c>
      <c r="E14" s="14">
        <v>1200</v>
      </c>
      <c r="F14" s="14">
        <v>1093</v>
      </c>
      <c r="G14" s="14">
        <v>1200</v>
      </c>
      <c r="H14" s="14">
        <v>1093</v>
      </c>
      <c r="I14" s="14">
        <v>1200</v>
      </c>
      <c r="J14" s="14">
        <v>1093</v>
      </c>
      <c r="K14" s="14">
        <v>1200</v>
      </c>
      <c r="L14" s="14">
        <v>1093</v>
      </c>
      <c r="M14" s="14">
        <v>1200</v>
      </c>
    </row>
    <row r="15" spans="1:13" x14ac:dyDescent="0.25">
      <c r="A15" s="13">
        <v>613210</v>
      </c>
      <c r="B15" s="8" t="s">
        <v>60</v>
      </c>
      <c r="C15" s="14"/>
      <c r="D15" s="14"/>
      <c r="E15" s="14"/>
      <c r="F15" s="14"/>
      <c r="G15" s="14"/>
      <c r="H15" s="14"/>
      <c r="I15" s="14"/>
      <c r="J15" s="14">
        <v>290</v>
      </c>
      <c r="K15" s="14">
        <v>300</v>
      </c>
      <c r="L15" s="14">
        <v>40</v>
      </c>
      <c r="M15" s="14">
        <v>100</v>
      </c>
    </row>
    <row r="16" spans="1:13" x14ac:dyDescent="0.25">
      <c r="A16" s="13">
        <v>616100</v>
      </c>
      <c r="B16" s="8" t="s">
        <v>10</v>
      </c>
      <c r="C16" s="14">
        <v>400</v>
      </c>
      <c r="D16" s="14">
        <v>343.55</v>
      </c>
      <c r="E16" s="14">
        <v>400</v>
      </c>
      <c r="F16" s="14">
        <v>343.16</v>
      </c>
      <c r="G16" s="14">
        <v>400</v>
      </c>
      <c r="H16" s="14">
        <v>354.26</v>
      </c>
      <c r="I16" s="14">
        <v>360</v>
      </c>
      <c r="J16" s="14">
        <v>377.37</v>
      </c>
      <c r="K16" s="14">
        <v>400</v>
      </c>
      <c r="L16" s="14">
        <v>395.81</v>
      </c>
      <c r="M16" s="14">
        <v>400</v>
      </c>
    </row>
    <row r="17" spans="1:13" s="5" customFormat="1" x14ac:dyDescent="0.25">
      <c r="A17" s="10">
        <v>62</v>
      </c>
      <c r="B17" s="11" t="s">
        <v>11</v>
      </c>
      <c r="C17" s="12">
        <f>C18+C19+C20+C21+C22+C23+C25+C26+C27+C28+C29+C30+C31+C32+C33+C34</f>
        <v>61930</v>
      </c>
      <c r="D17" s="12">
        <f>D18+D19+D20+D21+D22+D23+D25+D26+D27+D28+D29+D30+D31+D32+D33+D34</f>
        <v>52724.26999999999</v>
      </c>
      <c r="E17" s="12">
        <f>E18+E19+E20+E21+E22+E23+E25+E26+E27+E28+E29+E30+E31+E32+E33+E34</f>
        <v>45950</v>
      </c>
      <c r="F17" s="12">
        <f>F18+F19+F20+F21+F22+F23+F25+F26+F27+F28+F29+F30+F31+F32+F33+F34</f>
        <v>20625.55</v>
      </c>
      <c r="G17" s="12">
        <f>G18+G19+G20+G21+G22+G23+G26+G25+G27+G28+G29+G30+G31+G32+G33+G34</f>
        <v>31900</v>
      </c>
      <c r="H17" s="12">
        <f>H18+H19+H20+H21+H22+H23+H26+H25+H27+H28+H29+H30+H31+H32+H33+H34</f>
        <v>18355.009999999998</v>
      </c>
      <c r="I17" s="12">
        <f>I18+I19+I20+I21+I22+I23+I26+I25+I27+I28+I29+I30+I31+I32+I33+I34</f>
        <v>49020</v>
      </c>
      <c r="J17" s="12">
        <f>J18+J19+J20+J21+J22+J23+J24+J25+J26+J27+J28+J29+J30+J31+J32+J33+J34</f>
        <v>29507.54</v>
      </c>
      <c r="K17" s="12">
        <f>K18+K19+K20+K21+K22+K23+K24+K25+K26+K27+K28+K29+K30+K31+K32+K33+K34</f>
        <v>28890</v>
      </c>
      <c r="L17" s="12">
        <f>L18+L19+L20+L21+L22+L23+L24+L25+L26+L27+L28+L29+L30+L31+L32+L33+L34+L35</f>
        <v>32079.41</v>
      </c>
      <c r="M17" s="12">
        <f>M18+M19+M20+M21+M22+M23+M24+M25+M26+M27+M28+M29+M30+M31+M32+M33+M34+M35</f>
        <v>40375</v>
      </c>
    </row>
    <row r="18" spans="1:13" x14ac:dyDescent="0.25">
      <c r="A18" s="13">
        <v>621000</v>
      </c>
      <c r="B18" s="8" t="s">
        <v>12</v>
      </c>
      <c r="C18" s="14">
        <v>3000</v>
      </c>
      <c r="D18" s="14">
        <v>3707.58</v>
      </c>
      <c r="E18" s="14">
        <v>3500</v>
      </c>
      <c r="F18" s="14">
        <v>3340.89</v>
      </c>
      <c r="G18" s="14">
        <v>3500</v>
      </c>
      <c r="H18" s="14">
        <v>1453.5</v>
      </c>
      <c r="I18" s="14">
        <v>3500</v>
      </c>
      <c r="J18" s="14">
        <v>4318.07</v>
      </c>
      <c r="K18" s="14">
        <v>4500</v>
      </c>
      <c r="L18" s="14">
        <v>5984.29</v>
      </c>
      <c r="M18" s="14">
        <v>6000</v>
      </c>
    </row>
    <row r="19" spans="1:13" x14ac:dyDescent="0.25">
      <c r="A19" s="13">
        <v>621200</v>
      </c>
      <c r="B19" s="8" t="s">
        <v>13</v>
      </c>
      <c r="C19" s="14">
        <v>500</v>
      </c>
      <c r="D19" s="14">
        <v>996</v>
      </c>
      <c r="E19" s="14">
        <v>1000</v>
      </c>
      <c r="F19" s="14">
        <v>270</v>
      </c>
      <c r="G19" s="14">
        <v>1000</v>
      </c>
      <c r="H19" s="14">
        <v>0</v>
      </c>
      <c r="I19" s="14">
        <v>0</v>
      </c>
      <c r="J19" s="14"/>
      <c r="K19" s="14"/>
      <c r="L19" s="14">
        <v>90</v>
      </c>
      <c r="M19" s="14"/>
    </row>
    <row r="20" spans="1:13" x14ac:dyDescent="0.25">
      <c r="A20" s="13">
        <v>622200</v>
      </c>
      <c r="B20" s="8" t="s">
        <v>14</v>
      </c>
      <c r="C20" s="14">
        <v>8000</v>
      </c>
      <c r="D20" s="14">
        <v>5777.55</v>
      </c>
      <c r="E20" s="14">
        <v>8300</v>
      </c>
      <c r="F20" s="14">
        <v>6350</v>
      </c>
      <c r="G20" s="14">
        <v>8300</v>
      </c>
      <c r="H20" s="14">
        <v>3137.99</v>
      </c>
      <c r="I20" s="14">
        <v>6000</v>
      </c>
      <c r="J20" s="14">
        <v>3205</v>
      </c>
      <c r="K20" s="14">
        <v>4000</v>
      </c>
      <c r="L20" s="14">
        <v>3250</v>
      </c>
      <c r="M20" s="14">
        <v>4000</v>
      </c>
    </row>
    <row r="21" spans="1:13" x14ac:dyDescent="0.25">
      <c r="A21" s="13">
        <v>622220</v>
      </c>
      <c r="B21" s="8" t="s">
        <v>61</v>
      </c>
      <c r="C21" s="14">
        <v>10000</v>
      </c>
      <c r="D21" s="14">
        <v>9350</v>
      </c>
      <c r="E21" s="14">
        <v>0</v>
      </c>
      <c r="F21" s="14">
        <v>200</v>
      </c>
      <c r="G21" s="14">
        <v>0</v>
      </c>
      <c r="H21" s="14">
        <v>3300</v>
      </c>
      <c r="I21" s="14">
        <v>7000</v>
      </c>
      <c r="J21" s="14">
        <v>6851</v>
      </c>
      <c r="K21" s="14">
        <v>7000</v>
      </c>
      <c r="L21" s="14">
        <v>8390</v>
      </c>
      <c r="M21" s="14">
        <v>9000</v>
      </c>
    </row>
    <row r="22" spans="1:13" x14ac:dyDescent="0.25">
      <c r="A22" s="13">
        <v>622230</v>
      </c>
      <c r="B22" s="8" t="s">
        <v>67</v>
      </c>
      <c r="C22" s="14">
        <v>3000</v>
      </c>
      <c r="D22" s="14">
        <v>2550</v>
      </c>
      <c r="E22" s="14">
        <v>2350</v>
      </c>
      <c r="F22" s="14">
        <v>29</v>
      </c>
      <c r="G22" s="14">
        <v>3300</v>
      </c>
      <c r="H22" s="14">
        <v>1996</v>
      </c>
      <c r="I22" s="14">
        <v>2000</v>
      </c>
      <c r="J22" s="14">
        <v>3250</v>
      </c>
      <c r="K22" s="14">
        <v>1000</v>
      </c>
      <c r="L22" s="14">
        <v>4876.6899999999996</v>
      </c>
      <c r="M22" s="14">
        <v>5000</v>
      </c>
    </row>
    <row r="23" spans="1:13" x14ac:dyDescent="0.25">
      <c r="A23" s="13">
        <v>623100</v>
      </c>
      <c r="B23" s="8" t="s">
        <v>15</v>
      </c>
      <c r="C23" s="14">
        <v>630</v>
      </c>
      <c r="D23" s="14">
        <v>908.42</v>
      </c>
      <c r="E23" s="14">
        <v>1000</v>
      </c>
      <c r="F23" s="14">
        <v>1451.91</v>
      </c>
      <c r="G23" s="14">
        <v>2000</v>
      </c>
      <c r="H23" s="14">
        <v>447.82</v>
      </c>
      <c r="I23" s="14">
        <v>1000</v>
      </c>
      <c r="J23" s="14">
        <v>207.41</v>
      </c>
      <c r="K23" s="14">
        <v>250</v>
      </c>
      <c r="L23" s="14">
        <v>249.17</v>
      </c>
      <c r="M23" s="14">
        <v>250</v>
      </c>
    </row>
    <row r="24" spans="1:13" x14ac:dyDescent="0.25">
      <c r="A24" s="13">
        <v>623800</v>
      </c>
      <c r="B24" s="8" t="s">
        <v>62</v>
      </c>
      <c r="C24" s="14"/>
      <c r="D24" s="14"/>
      <c r="E24" s="14"/>
      <c r="F24" s="14"/>
      <c r="G24" s="14"/>
      <c r="H24" s="14"/>
      <c r="I24" s="14"/>
      <c r="J24" s="14">
        <v>48</v>
      </c>
      <c r="K24" s="14"/>
      <c r="L24" s="14"/>
      <c r="M24" s="14"/>
    </row>
    <row r="25" spans="1:13" x14ac:dyDescent="0.25">
      <c r="A25" s="13">
        <v>625100</v>
      </c>
      <c r="B25" s="8" t="s">
        <v>16</v>
      </c>
      <c r="C25" s="14">
        <v>2500</v>
      </c>
      <c r="D25" s="14">
        <v>1788.11</v>
      </c>
      <c r="E25" s="14">
        <v>2500</v>
      </c>
      <c r="F25" s="14">
        <v>82.7</v>
      </c>
      <c r="G25" s="14">
        <v>2500</v>
      </c>
      <c r="H25" s="14">
        <v>975.7</v>
      </c>
      <c r="I25" s="14">
        <v>4000</v>
      </c>
      <c r="J25" s="14">
        <v>1842.75</v>
      </c>
      <c r="K25" s="14">
        <v>2000</v>
      </c>
      <c r="L25" s="14">
        <v>2948.49</v>
      </c>
      <c r="M25" s="14">
        <v>3500</v>
      </c>
    </row>
    <row r="26" spans="1:13" x14ac:dyDescent="0.25">
      <c r="A26" s="13">
        <v>625200</v>
      </c>
      <c r="B26" s="8" t="s">
        <v>17</v>
      </c>
      <c r="C26" s="14">
        <v>5000</v>
      </c>
      <c r="D26" s="14">
        <v>5946.78</v>
      </c>
      <c r="E26" s="14">
        <v>5500</v>
      </c>
      <c r="F26" s="14">
        <v>5243.16</v>
      </c>
      <c r="G26" s="14">
        <v>5500</v>
      </c>
      <c r="H26" s="14">
        <v>4723.99</v>
      </c>
      <c r="I26" s="14">
        <v>6000</v>
      </c>
      <c r="J26" s="14">
        <v>6306.35</v>
      </c>
      <c r="K26" s="14">
        <v>6000</v>
      </c>
      <c r="L26" s="14">
        <v>0</v>
      </c>
      <c r="M26" s="14">
        <v>6000</v>
      </c>
    </row>
    <row r="27" spans="1:13" x14ac:dyDescent="0.25">
      <c r="A27" s="13">
        <v>625600</v>
      </c>
      <c r="B27" s="8" t="s">
        <v>18</v>
      </c>
      <c r="C27" s="14">
        <v>15000</v>
      </c>
      <c r="D27" s="14">
        <v>17278.849999999999</v>
      </c>
      <c r="E27" s="14">
        <v>8000</v>
      </c>
      <c r="F27" s="14">
        <v>251.95</v>
      </c>
      <c r="G27" s="14">
        <v>500</v>
      </c>
      <c r="H27" s="14">
        <v>0</v>
      </c>
      <c r="I27" s="14">
        <v>8000</v>
      </c>
      <c r="J27" s="14"/>
      <c r="K27" s="14"/>
      <c r="L27" s="14"/>
      <c r="M27" s="14"/>
    </row>
    <row r="28" spans="1:13" x14ac:dyDescent="0.25">
      <c r="A28" s="13">
        <v>625700</v>
      </c>
      <c r="B28" s="8" t="s">
        <v>19</v>
      </c>
      <c r="C28" s="14">
        <v>2500</v>
      </c>
      <c r="D28" s="14">
        <v>1650.64</v>
      </c>
      <c r="E28" s="14">
        <v>2000</v>
      </c>
      <c r="F28" s="14">
        <v>937.79</v>
      </c>
      <c r="G28" s="14">
        <v>500</v>
      </c>
      <c r="H28" s="14">
        <v>1078.51</v>
      </c>
      <c r="I28" s="14">
        <v>3000</v>
      </c>
      <c r="J28" s="14">
        <v>1636.3</v>
      </c>
      <c r="K28" s="14">
        <v>2000</v>
      </c>
      <c r="L28" s="14">
        <v>2129.1999999999998</v>
      </c>
      <c r="M28" s="14">
        <v>2300</v>
      </c>
    </row>
    <row r="29" spans="1:13" x14ac:dyDescent="0.25">
      <c r="A29" s="13">
        <v>626000</v>
      </c>
      <c r="B29" s="8" t="s">
        <v>20</v>
      </c>
      <c r="C29" s="14">
        <v>200</v>
      </c>
      <c r="D29" s="14">
        <v>152.19999999999999</v>
      </c>
      <c r="E29" s="14">
        <v>200</v>
      </c>
      <c r="F29" s="14">
        <v>0</v>
      </c>
      <c r="G29" s="14">
        <v>200</v>
      </c>
      <c r="H29" s="14">
        <v>4</v>
      </c>
      <c r="I29" s="14">
        <v>100</v>
      </c>
      <c r="J29" s="14">
        <v>23.85</v>
      </c>
      <c r="K29" s="14">
        <v>40</v>
      </c>
      <c r="L29" s="14">
        <v>13.92</v>
      </c>
      <c r="M29" s="14">
        <v>25</v>
      </c>
    </row>
    <row r="30" spans="1:13" x14ac:dyDescent="0.25">
      <c r="A30" s="13">
        <v>627000</v>
      </c>
      <c r="B30" s="8" t="s">
        <v>21</v>
      </c>
      <c r="C30" s="14">
        <v>500</v>
      </c>
      <c r="D30" s="14">
        <v>475.45</v>
      </c>
      <c r="E30" s="14">
        <v>500</v>
      </c>
      <c r="F30" s="14">
        <v>471.69</v>
      </c>
      <c r="G30" s="14">
        <v>500</v>
      </c>
      <c r="H30" s="14">
        <v>358.18</v>
      </c>
      <c r="I30" s="14">
        <v>420</v>
      </c>
      <c r="J30" s="14">
        <v>82.06</v>
      </c>
      <c r="K30" s="14">
        <v>100</v>
      </c>
      <c r="L30" s="14">
        <v>92.75</v>
      </c>
      <c r="M30" s="14">
        <v>100</v>
      </c>
    </row>
    <row r="31" spans="1:13" x14ac:dyDescent="0.25">
      <c r="A31" s="13">
        <v>628100</v>
      </c>
      <c r="B31" s="8" t="s">
        <v>22</v>
      </c>
      <c r="C31" s="14">
        <v>100</v>
      </c>
      <c r="D31" s="14">
        <v>10</v>
      </c>
      <c r="E31" s="14">
        <v>100</v>
      </c>
      <c r="F31" s="14">
        <v>17</v>
      </c>
      <c r="G31" s="14">
        <v>100</v>
      </c>
      <c r="H31" s="14">
        <v>0</v>
      </c>
      <c r="I31" s="14">
        <v>0</v>
      </c>
      <c r="J31" s="14">
        <v>10</v>
      </c>
      <c r="K31" s="14"/>
      <c r="L31" s="14"/>
      <c r="M31" s="14"/>
    </row>
    <row r="32" spans="1:13" x14ac:dyDescent="0.25">
      <c r="A32" s="13">
        <v>628400</v>
      </c>
      <c r="B32" s="8" t="s">
        <v>23</v>
      </c>
      <c r="C32" s="14">
        <v>9000</v>
      </c>
      <c r="D32" s="14">
        <v>1452.69</v>
      </c>
      <c r="E32" s="14">
        <v>9000</v>
      </c>
      <c r="F32" s="14">
        <v>1709.46</v>
      </c>
      <c r="G32" s="14">
        <v>2000</v>
      </c>
      <c r="H32" s="14">
        <v>879.32</v>
      </c>
      <c r="I32" s="14">
        <v>5000</v>
      </c>
      <c r="J32" s="14">
        <v>1726.75</v>
      </c>
      <c r="K32" s="14">
        <v>2000</v>
      </c>
      <c r="L32" s="14">
        <v>3870.9</v>
      </c>
      <c r="M32" s="14">
        <v>4000</v>
      </c>
    </row>
    <row r="33" spans="1:13" x14ac:dyDescent="0.25">
      <c r="A33" s="13">
        <v>628411</v>
      </c>
      <c r="B33" s="8" t="s">
        <v>24</v>
      </c>
      <c r="C33" s="14">
        <v>2000</v>
      </c>
      <c r="D33" s="14">
        <v>680</v>
      </c>
      <c r="E33" s="14">
        <v>2000</v>
      </c>
      <c r="F33" s="14">
        <v>160</v>
      </c>
      <c r="G33" s="14">
        <v>2000</v>
      </c>
      <c r="H33" s="14">
        <v>0</v>
      </c>
      <c r="I33" s="14">
        <v>3000</v>
      </c>
      <c r="J33" s="14"/>
      <c r="K33" s="14"/>
      <c r="L33" s="14"/>
      <c r="M33" s="14"/>
    </row>
    <row r="34" spans="1:13" x14ac:dyDescent="0.25">
      <c r="A34" s="13">
        <v>628420</v>
      </c>
      <c r="B34" s="8" t="s">
        <v>25</v>
      </c>
      <c r="C34" s="14">
        <v>0</v>
      </c>
      <c r="D34" s="14">
        <v>0</v>
      </c>
      <c r="E34" s="14">
        <v>0</v>
      </c>
      <c r="F34" s="14">
        <v>110</v>
      </c>
      <c r="G34" s="14">
        <v>0</v>
      </c>
      <c r="H34" s="14">
        <v>0</v>
      </c>
      <c r="I34" s="14">
        <v>0</v>
      </c>
      <c r="J34" s="14"/>
      <c r="K34" s="14"/>
      <c r="L34" s="14"/>
      <c r="M34" s="14"/>
    </row>
    <row r="35" spans="1:13" x14ac:dyDescent="0.25">
      <c r="A35" s="13">
        <v>6228800</v>
      </c>
      <c r="B35" s="8" t="s">
        <v>69</v>
      </c>
      <c r="C35" s="14"/>
      <c r="D35" s="14"/>
      <c r="E35" s="14"/>
      <c r="F35" s="14"/>
      <c r="G35" s="14"/>
      <c r="H35" s="14"/>
      <c r="I35" s="14"/>
      <c r="J35" s="14"/>
      <c r="K35" s="14"/>
      <c r="L35" s="14">
        <v>184</v>
      </c>
      <c r="M35" s="14">
        <v>200</v>
      </c>
    </row>
    <row r="36" spans="1:13" s="5" customFormat="1" x14ac:dyDescent="0.25">
      <c r="A36" s="10">
        <v>65</v>
      </c>
      <c r="B36" s="11" t="s">
        <v>26</v>
      </c>
      <c r="C36" s="12">
        <f t="shared" ref="C36:I36" si="2">C37+C38+C39+C40+C41+C43</f>
        <v>20900</v>
      </c>
      <c r="D36" s="12">
        <f t="shared" si="2"/>
        <v>13143.42</v>
      </c>
      <c r="E36" s="12">
        <f t="shared" si="2"/>
        <v>8400</v>
      </c>
      <c r="F36" s="12">
        <f t="shared" si="2"/>
        <v>9595.1299999999992</v>
      </c>
      <c r="G36" s="12">
        <f t="shared" si="2"/>
        <v>11400</v>
      </c>
      <c r="H36" s="12">
        <f t="shared" si="2"/>
        <v>12608.74</v>
      </c>
      <c r="I36" s="12">
        <f t="shared" si="2"/>
        <v>20900</v>
      </c>
      <c r="J36" s="12">
        <f>J37+J38+J39+J40+J41+J42+J43</f>
        <v>28982.54</v>
      </c>
      <c r="K36" s="12">
        <f>K37+K38+K39+K40+K41+K42+K43</f>
        <v>33200</v>
      </c>
      <c r="L36" s="12">
        <f>L37+L38+L39+L40+L41+L42+L43</f>
        <v>23636.16</v>
      </c>
      <c r="M36" s="12">
        <f>M37+M38+M39+M40+M41+M42+M43</f>
        <v>35360</v>
      </c>
    </row>
    <row r="37" spans="1:13" x14ac:dyDescent="0.25">
      <c r="A37" s="13">
        <v>651100</v>
      </c>
      <c r="B37" s="8" t="s">
        <v>27</v>
      </c>
      <c r="C37" s="14">
        <v>8000</v>
      </c>
      <c r="D37" s="14">
        <v>7209.82</v>
      </c>
      <c r="E37" s="14">
        <v>0</v>
      </c>
      <c r="F37" s="14">
        <v>0</v>
      </c>
      <c r="G37" s="14"/>
      <c r="H37" s="14">
        <v>12512.74</v>
      </c>
      <c r="I37" s="14">
        <f>35000/2</f>
        <v>17500</v>
      </c>
      <c r="J37" s="14">
        <v>17690.75</v>
      </c>
      <c r="K37" s="14">
        <v>18500</v>
      </c>
      <c r="L37" s="14">
        <v>18800</v>
      </c>
      <c r="M37" s="14">
        <v>22500</v>
      </c>
    </row>
    <row r="38" spans="1:13" x14ac:dyDescent="0.25">
      <c r="A38" s="13">
        <v>651110</v>
      </c>
      <c r="B38" s="8" t="s">
        <v>28</v>
      </c>
      <c r="C38" s="14">
        <v>200</v>
      </c>
      <c r="D38" s="14">
        <v>21</v>
      </c>
      <c r="E38" s="14">
        <v>200</v>
      </c>
      <c r="F38" s="14">
        <v>31</v>
      </c>
      <c r="G38" s="14">
        <v>200</v>
      </c>
      <c r="H38" s="14"/>
      <c r="I38" s="14">
        <v>50</v>
      </c>
      <c r="J38" s="14"/>
      <c r="K38" s="14"/>
      <c r="L38" s="14"/>
      <c r="M38" s="14"/>
    </row>
    <row r="39" spans="1:13" x14ac:dyDescent="0.25">
      <c r="A39" s="13">
        <v>651111</v>
      </c>
      <c r="B39" s="8" t="s">
        <v>29</v>
      </c>
      <c r="C39" s="14">
        <v>2000</v>
      </c>
      <c r="D39" s="14">
        <v>472</v>
      </c>
      <c r="E39" s="14">
        <v>2000</v>
      </c>
      <c r="F39" s="14">
        <v>177</v>
      </c>
      <c r="G39" s="14">
        <v>1000</v>
      </c>
      <c r="H39" s="14">
        <v>88</v>
      </c>
      <c r="I39" s="14">
        <v>250</v>
      </c>
      <c r="J39" s="14">
        <v>109</v>
      </c>
      <c r="K39" s="14">
        <v>200</v>
      </c>
      <c r="L39" s="14">
        <v>64</v>
      </c>
      <c r="M39" s="14">
        <v>100</v>
      </c>
    </row>
    <row r="40" spans="1:13" x14ac:dyDescent="0.25">
      <c r="A40" s="13">
        <v>658000</v>
      </c>
      <c r="B40" s="8" t="s">
        <v>30</v>
      </c>
      <c r="C40" s="14">
        <v>700</v>
      </c>
      <c r="D40" s="14">
        <v>94.35</v>
      </c>
      <c r="E40" s="14">
        <v>200</v>
      </c>
      <c r="F40" s="14">
        <v>79</v>
      </c>
      <c r="G40" s="14">
        <v>200</v>
      </c>
      <c r="H40" s="14">
        <v>8</v>
      </c>
      <c r="I40" s="14">
        <v>100</v>
      </c>
      <c r="J40" s="14"/>
      <c r="K40" s="14"/>
      <c r="L40" s="14"/>
      <c r="M40" s="14"/>
    </row>
    <row r="41" spans="1:13" x14ac:dyDescent="0.25">
      <c r="A41" s="13">
        <v>658100</v>
      </c>
      <c r="B41" s="8" t="s">
        <v>31</v>
      </c>
      <c r="C41" s="14">
        <v>10000</v>
      </c>
      <c r="D41" s="14">
        <v>5346.25</v>
      </c>
      <c r="E41" s="14">
        <v>6000</v>
      </c>
      <c r="F41" s="14">
        <v>9308.1299999999992</v>
      </c>
      <c r="G41" s="14">
        <v>10000</v>
      </c>
      <c r="H41" s="14"/>
      <c r="I41" s="14">
        <v>3000</v>
      </c>
      <c r="J41" s="14">
        <v>7392.02</v>
      </c>
      <c r="K41" s="14">
        <v>8000</v>
      </c>
      <c r="L41" s="14">
        <v>20</v>
      </c>
      <c r="M41" s="14">
        <v>6000</v>
      </c>
    </row>
    <row r="42" spans="1:13" x14ac:dyDescent="0.25">
      <c r="A42" s="13">
        <v>658200</v>
      </c>
      <c r="B42" s="8" t="s">
        <v>32</v>
      </c>
      <c r="C42" s="14">
        <v>1300</v>
      </c>
      <c r="D42" s="14">
        <v>0</v>
      </c>
      <c r="E42" s="14">
        <v>4000</v>
      </c>
      <c r="F42" s="14">
        <v>0</v>
      </c>
      <c r="G42" s="14">
        <v>4000</v>
      </c>
      <c r="H42" s="14">
        <v>0</v>
      </c>
      <c r="I42" s="14">
        <v>1200</v>
      </c>
      <c r="J42" s="14"/>
      <c r="K42" s="14">
        <v>2000</v>
      </c>
      <c r="L42" s="14"/>
      <c r="M42" s="14">
        <v>2000</v>
      </c>
    </row>
    <row r="43" spans="1:13" x14ac:dyDescent="0.25">
      <c r="A43" s="13">
        <v>658180</v>
      </c>
      <c r="B43" s="8" t="s">
        <v>63</v>
      </c>
      <c r="C43" s="14"/>
      <c r="D43" s="14"/>
      <c r="E43" s="14"/>
      <c r="F43" s="14"/>
      <c r="G43" s="14"/>
      <c r="H43" s="14"/>
      <c r="I43" s="14"/>
      <c r="J43" s="14">
        <v>3790.77</v>
      </c>
      <c r="K43" s="14">
        <v>4500</v>
      </c>
      <c r="L43" s="14">
        <v>4752.16</v>
      </c>
      <c r="M43" s="14">
        <v>4760</v>
      </c>
    </row>
    <row r="44" spans="1:13" s="7" customFormat="1" x14ac:dyDescent="0.25">
      <c r="A44" s="10">
        <v>67</v>
      </c>
      <c r="B44" s="15" t="s">
        <v>33</v>
      </c>
      <c r="C44" s="12">
        <f t="shared" ref="C44:H44" si="3">C45</f>
        <v>500</v>
      </c>
      <c r="D44" s="12">
        <f t="shared" si="3"/>
        <v>0</v>
      </c>
      <c r="E44" s="12">
        <f t="shared" si="3"/>
        <v>500</v>
      </c>
      <c r="F44" s="12">
        <f t="shared" si="3"/>
        <v>0</v>
      </c>
      <c r="G44" s="12">
        <f t="shared" si="3"/>
        <v>500</v>
      </c>
      <c r="H44" s="12">
        <f t="shared" si="3"/>
        <v>0</v>
      </c>
      <c r="I44" s="12">
        <f>+I45</f>
        <v>0</v>
      </c>
      <c r="J44" s="12">
        <f>+J45</f>
        <v>0</v>
      </c>
      <c r="K44" s="12">
        <f>+K45</f>
        <v>0</v>
      </c>
      <c r="L44" s="12">
        <f>+L45</f>
        <v>0</v>
      </c>
      <c r="M44" s="12">
        <f>+M45</f>
        <v>0</v>
      </c>
    </row>
    <row r="45" spans="1:13" x14ac:dyDescent="0.25">
      <c r="A45" s="13">
        <v>670000</v>
      </c>
      <c r="B45" s="8" t="s">
        <v>34</v>
      </c>
      <c r="C45" s="14">
        <v>500</v>
      </c>
      <c r="D45" s="14">
        <v>0</v>
      </c>
      <c r="E45" s="14">
        <v>500</v>
      </c>
      <c r="F45" s="14">
        <v>0</v>
      </c>
      <c r="G45" s="14">
        <v>500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spans="1:13" x14ac:dyDescent="0.25">
      <c r="A46" s="8"/>
      <c r="B46" s="8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s="5" customFormat="1" x14ac:dyDescent="0.25">
      <c r="A47" s="11"/>
      <c r="B47" s="11" t="s">
        <v>51</v>
      </c>
      <c r="C47" s="12">
        <f t="shared" ref="C47:I47" si="4">C6+C13+C17+C36+C45</f>
        <v>100430</v>
      </c>
      <c r="D47" s="12">
        <f t="shared" si="4"/>
        <v>86969.829999999987</v>
      </c>
      <c r="E47" s="12">
        <f t="shared" si="4"/>
        <v>72450</v>
      </c>
      <c r="F47" s="12">
        <f t="shared" si="4"/>
        <v>50713.34</v>
      </c>
      <c r="G47" s="12">
        <f t="shared" si="4"/>
        <v>61400</v>
      </c>
      <c r="H47" s="12">
        <f t="shared" si="4"/>
        <v>36795.899999999994</v>
      </c>
      <c r="I47" s="12">
        <f t="shared" si="4"/>
        <v>84670</v>
      </c>
      <c r="J47" s="12">
        <f>J44+J36+J17+J13+J6</f>
        <v>86550.85</v>
      </c>
      <c r="K47" s="12">
        <f>K44+K36+K17+K13+K6</f>
        <v>84375</v>
      </c>
      <c r="L47" s="12">
        <f>L6+L13+L17+L36+L44</f>
        <v>73242.930000000008</v>
      </c>
      <c r="M47" s="12">
        <f>M6+M13+M17+M36+M44</f>
        <v>91600</v>
      </c>
    </row>
    <row r="48" spans="1:13" x14ac:dyDescent="0.25">
      <c r="C48" s="2"/>
      <c r="D48" s="2"/>
      <c r="E48" s="2"/>
      <c r="F48" s="2"/>
      <c r="G48" s="2"/>
      <c r="H48" s="2"/>
      <c r="I48" s="2"/>
    </row>
    <row r="49" spans="1:13" ht="15.75" thickBot="1" x14ac:dyDescent="0.3">
      <c r="C49" s="2"/>
      <c r="D49" s="2"/>
      <c r="E49" s="2"/>
      <c r="F49" s="2"/>
      <c r="G49" s="2"/>
      <c r="H49" s="2"/>
      <c r="I49" s="2"/>
    </row>
    <row r="50" spans="1:13" ht="15.75" thickBot="1" x14ac:dyDescent="0.3">
      <c r="C50" s="28" t="s">
        <v>56</v>
      </c>
      <c r="D50" s="29"/>
      <c r="E50" s="29"/>
      <c r="F50" s="29"/>
      <c r="G50" s="29"/>
      <c r="H50" s="29"/>
      <c r="I50" s="29"/>
      <c r="J50" s="29"/>
      <c r="K50" s="29"/>
      <c r="L50" s="29"/>
      <c r="M50" s="30"/>
    </row>
    <row r="51" spans="1:13" x14ac:dyDescent="0.25">
      <c r="C51" s="32">
        <v>2019</v>
      </c>
      <c r="D51" s="33"/>
      <c r="E51" s="34">
        <v>2020</v>
      </c>
      <c r="F51" s="34"/>
      <c r="G51" s="34">
        <v>2021</v>
      </c>
      <c r="H51" s="34"/>
      <c r="I51" s="24">
        <v>2022</v>
      </c>
      <c r="J51" s="31"/>
      <c r="K51" s="20">
        <v>2023</v>
      </c>
      <c r="L51" s="20">
        <v>2023</v>
      </c>
      <c r="M51" s="20">
        <v>2024</v>
      </c>
    </row>
    <row r="52" spans="1:13" x14ac:dyDescent="0.25">
      <c r="A52" s="8" t="s">
        <v>0</v>
      </c>
      <c r="B52" s="8" t="s">
        <v>6</v>
      </c>
      <c r="C52" s="9" t="s">
        <v>7</v>
      </c>
      <c r="D52" s="9" t="s">
        <v>8</v>
      </c>
      <c r="E52" s="9" t="s">
        <v>7</v>
      </c>
      <c r="F52" s="9" t="s">
        <v>8</v>
      </c>
      <c r="G52" s="9" t="s">
        <v>7</v>
      </c>
      <c r="H52" s="9" t="s">
        <v>8</v>
      </c>
      <c r="I52" s="9" t="s">
        <v>7</v>
      </c>
      <c r="J52" s="9" t="s">
        <v>8</v>
      </c>
      <c r="K52" s="9" t="s">
        <v>7</v>
      </c>
      <c r="L52" s="9" t="s">
        <v>8</v>
      </c>
      <c r="M52" s="9" t="s">
        <v>7</v>
      </c>
    </row>
    <row r="53" spans="1:13" x14ac:dyDescent="0.25">
      <c r="A53" s="10">
        <v>70</v>
      </c>
      <c r="B53" s="11" t="s">
        <v>35</v>
      </c>
      <c r="C53" s="12">
        <f t="shared" ref="C53:I53" si="5">C54+C55</f>
        <v>30000</v>
      </c>
      <c r="D53" s="12">
        <f t="shared" si="5"/>
        <v>15677.76</v>
      </c>
      <c r="E53" s="12">
        <f t="shared" si="5"/>
        <v>25000</v>
      </c>
      <c r="F53" s="12">
        <f t="shared" si="5"/>
        <v>5818.95</v>
      </c>
      <c r="G53" s="12">
        <f t="shared" si="5"/>
        <v>20000</v>
      </c>
      <c r="H53" s="12">
        <f t="shared" si="5"/>
        <v>7603.66</v>
      </c>
      <c r="I53" s="12">
        <f t="shared" si="5"/>
        <v>15000</v>
      </c>
      <c r="J53" s="12">
        <f>J54+J55+J56</f>
        <v>8875.32</v>
      </c>
      <c r="K53" s="12">
        <f>K54+K55+K56</f>
        <v>11175</v>
      </c>
      <c r="L53" s="12">
        <f>L54+L55+L56</f>
        <v>17842.87</v>
      </c>
      <c r="M53" s="12">
        <f>M54+M55+M56</f>
        <v>20400</v>
      </c>
    </row>
    <row r="54" spans="1:13" x14ac:dyDescent="0.25">
      <c r="A54" s="13">
        <v>707</v>
      </c>
      <c r="B54" s="8" t="s">
        <v>66</v>
      </c>
      <c r="C54" s="14">
        <v>5000</v>
      </c>
      <c r="D54" s="14">
        <v>3171.36</v>
      </c>
      <c r="E54" s="14">
        <v>5000</v>
      </c>
      <c r="F54" s="14">
        <v>4885.45</v>
      </c>
      <c r="G54" s="14">
        <v>5000</v>
      </c>
      <c r="H54" s="14">
        <v>7523.66</v>
      </c>
      <c r="I54" s="14">
        <v>5000</v>
      </c>
      <c r="J54" s="14">
        <v>8449.67</v>
      </c>
      <c r="K54" s="14">
        <v>8375</v>
      </c>
      <c r="L54" s="14">
        <v>17842.87</v>
      </c>
      <c r="M54" s="14">
        <v>20000</v>
      </c>
    </row>
    <row r="55" spans="1:13" x14ac:dyDescent="0.25">
      <c r="A55" s="13">
        <v>7088</v>
      </c>
      <c r="B55" s="8" t="s">
        <v>36</v>
      </c>
      <c r="C55" s="14">
        <v>25000</v>
      </c>
      <c r="D55" s="14">
        <v>12506.4</v>
      </c>
      <c r="E55" s="14">
        <v>20000</v>
      </c>
      <c r="F55" s="14">
        <v>933.5</v>
      </c>
      <c r="G55" s="14">
        <v>15000</v>
      </c>
      <c r="H55" s="14">
        <v>80</v>
      </c>
      <c r="I55" s="14">
        <v>10000</v>
      </c>
      <c r="J55" s="14">
        <v>365.65</v>
      </c>
      <c r="K55" s="14">
        <v>400</v>
      </c>
      <c r="L55" s="14">
        <v>0</v>
      </c>
      <c r="M55" s="14">
        <v>400</v>
      </c>
    </row>
    <row r="56" spans="1:13" x14ac:dyDescent="0.25">
      <c r="A56" s="13">
        <v>708810</v>
      </c>
      <c r="B56" s="8" t="s">
        <v>64</v>
      </c>
      <c r="C56" s="14"/>
      <c r="D56" s="14"/>
      <c r="E56" s="14"/>
      <c r="F56" s="14"/>
      <c r="G56" s="14"/>
      <c r="H56" s="14"/>
      <c r="I56" s="14"/>
      <c r="J56" s="14">
        <v>60</v>
      </c>
      <c r="K56" s="14">
        <v>2400</v>
      </c>
      <c r="L56" s="14">
        <v>0</v>
      </c>
      <c r="M56" s="14">
        <v>0</v>
      </c>
    </row>
    <row r="57" spans="1:13" x14ac:dyDescent="0.25">
      <c r="A57" s="10">
        <v>74</v>
      </c>
      <c r="B57" s="11" t="s">
        <v>37</v>
      </c>
      <c r="C57" s="12">
        <f t="shared" ref="C57:H57" si="6">C58+C59+C60</f>
        <v>20500</v>
      </c>
      <c r="D57" s="12">
        <f t="shared" si="6"/>
        <v>22733.21</v>
      </c>
      <c r="E57" s="12">
        <f t="shared" si="6"/>
        <v>20500</v>
      </c>
      <c r="F57" s="12">
        <f t="shared" si="6"/>
        <v>17140</v>
      </c>
      <c r="G57" s="12">
        <f t="shared" si="6"/>
        <v>21500</v>
      </c>
      <c r="H57" s="12">
        <f t="shared" si="6"/>
        <v>7000</v>
      </c>
      <c r="I57" s="12">
        <f>I58+I59+I60+I61</f>
        <v>22500</v>
      </c>
      <c r="J57" s="12">
        <f>J58+J59+J60+J61</f>
        <v>22678.5</v>
      </c>
      <c r="K57" s="12">
        <f>K58+K59+K60+K61</f>
        <v>23000</v>
      </c>
      <c r="L57" s="12">
        <f>L58+L59+L60+L61</f>
        <v>9849.36</v>
      </c>
      <c r="M57" s="12">
        <f>M58+M59+M60+M61</f>
        <v>9500</v>
      </c>
    </row>
    <row r="58" spans="1:13" x14ac:dyDescent="0.25">
      <c r="A58" s="13">
        <v>7402</v>
      </c>
      <c r="B58" s="8" t="s">
        <v>38</v>
      </c>
      <c r="C58" s="14">
        <v>3000</v>
      </c>
      <c r="D58" s="14">
        <v>4000</v>
      </c>
      <c r="E58" s="14">
        <v>3000</v>
      </c>
      <c r="F58" s="14">
        <v>1500</v>
      </c>
      <c r="G58" s="14">
        <v>4000</v>
      </c>
      <c r="H58" s="14">
        <v>0</v>
      </c>
      <c r="I58" s="14"/>
      <c r="J58" s="14"/>
      <c r="K58" s="14"/>
      <c r="L58" s="14"/>
      <c r="M58" s="14"/>
    </row>
    <row r="59" spans="1:13" x14ac:dyDescent="0.25">
      <c r="A59" s="13">
        <v>7403</v>
      </c>
      <c r="B59" s="8" t="s">
        <v>39</v>
      </c>
      <c r="C59" s="14">
        <v>500</v>
      </c>
      <c r="D59" s="14">
        <v>0</v>
      </c>
      <c r="E59" s="14">
        <v>500</v>
      </c>
      <c r="F59" s="14">
        <v>140</v>
      </c>
      <c r="G59" s="14">
        <v>500</v>
      </c>
      <c r="H59" s="14">
        <v>0</v>
      </c>
      <c r="I59" s="14"/>
      <c r="J59" s="14"/>
      <c r="K59" s="14"/>
      <c r="L59" s="14">
        <v>349.36</v>
      </c>
      <c r="M59" s="14"/>
    </row>
    <row r="60" spans="1:13" x14ac:dyDescent="0.25">
      <c r="A60" s="13">
        <v>7441</v>
      </c>
      <c r="B60" s="8" t="s">
        <v>40</v>
      </c>
      <c r="C60" s="14">
        <v>17000</v>
      </c>
      <c r="D60" s="14">
        <v>18733.21</v>
      </c>
      <c r="E60" s="14">
        <v>17000</v>
      </c>
      <c r="F60" s="14">
        <v>15500</v>
      </c>
      <c r="G60" s="14">
        <v>17000</v>
      </c>
      <c r="H60" s="14">
        <v>7000</v>
      </c>
      <c r="I60" s="14">
        <f>6500+9000</f>
        <v>15500</v>
      </c>
      <c r="J60" s="14">
        <v>14678.5</v>
      </c>
      <c r="K60" s="14">
        <v>15000</v>
      </c>
      <c r="L60" s="14">
        <v>6500</v>
      </c>
      <c r="M60" s="14">
        <v>6500</v>
      </c>
    </row>
    <row r="61" spans="1:13" x14ac:dyDescent="0.25">
      <c r="A61" s="13">
        <v>740100</v>
      </c>
      <c r="B61" s="8" t="s">
        <v>57</v>
      </c>
      <c r="C61" s="14"/>
      <c r="D61" s="14"/>
      <c r="E61" s="14"/>
      <c r="F61" s="14"/>
      <c r="G61" s="14"/>
      <c r="H61" s="14"/>
      <c r="I61" s="14">
        <v>7000</v>
      </c>
      <c r="J61" s="14">
        <v>8000</v>
      </c>
      <c r="K61" s="14">
        <v>8000</v>
      </c>
      <c r="L61" s="14">
        <v>3000</v>
      </c>
      <c r="M61" s="14">
        <v>3000</v>
      </c>
    </row>
    <row r="62" spans="1:13" x14ac:dyDescent="0.25">
      <c r="A62" s="10">
        <v>75</v>
      </c>
      <c r="B62" s="11" t="s">
        <v>41</v>
      </c>
      <c r="C62" s="12">
        <f t="shared" ref="C62:I62" si="7">C63+C64+C65+C66</f>
        <v>51000</v>
      </c>
      <c r="D62" s="12">
        <f t="shared" si="7"/>
        <v>48950.080000000002</v>
      </c>
      <c r="E62" s="12">
        <f t="shared" si="7"/>
        <v>30650</v>
      </c>
      <c r="F62" s="12">
        <f t="shared" si="7"/>
        <v>30723.47</v>
      </c>
      <c r="G62" s="12">
        <f t="shared" si="7"/>
        <v>23700</v>
      </c>
      <c r="H62" s="12">
        <f t="shared" si="7"/>
        <v>33633.99</v>
      </c>
      <c r="I62" s="12">
        <f t="shared" si="7"/>
        <v>47750</v>
      </c>
      <c r="J62" s="12">
        <f t="shared" ref="J62" si="8">J63+J64+J65+J66</f>
        <v>50351.75</v>
      </c>
      <c r="K62" s="12">
        <f t="shared" ref="K62" si="9">K63+K64+K65+K66</f>
        <v>49500</v>
      </c>
      <c r="L62" s="12">
        <f>L63+L64+L65+L66+L67</f>
        <v>53727.5</v>
      </c>
      <c r="M62" s="12">
        <f t="shared" ref="M62" si="10">M63+M64+M65+M66</f>
        <v>61000</v>
      </c>
    </row>
    <row r="63" spans="1:13" x14ac:dyDescent="0.25">
      <c r="A63" s="13">
        <v>751</v>
      </c>
      <c r="B63" s="8" t="s">
        <v>42</v>
      </c>
      <c r="C63" s="14">
        <v>38000</v>
      </c>
      <c r="D63" s="14">
        <v>35997</v>
      </c>
      <c r="E63" s="14">
        <v>17650</v>
      </c>
      <c r="F63" s="14">
        <v>18373.75</v>
      </c>
      <c r="G63" s="14">
        <v>14700</v>
      </c>
      <c r="H63" s="14">
        <v>26219</v>
      </c>
      <c r="I63" s="14">
        <v>35000</v>
      </c>
      <c r="J63" s="14">
        <v>37675</v>
      </c>
      <c r="K63" s="14">
        <v>37000</v>
      </c>
      <c r="L63" s="14">
        <v>43309.5</v>
      </c>
      <c r="M63" s="14">
        <v>45000</v>
      </c>
    </row>
    <row r="64" spans="1:13" x14ac:dyDescent="0.25">
      <c r="A64" s="13">
        <v>754</v>
      </c>
      <c r="B64" s="8" t="s">
        <v>43</v>
      </c>
      <c r="C64" s="14">
        <v>5000</v>
      </c>
      <c r="D64" s="14">
        <v>6942.78</v>
      </c>
      <c r="E64" s="14">
        <v>6000</v>
      </c>
      <c r="F64" s="14">
        <v>5513.16</v>
      </c>
      <c r="G64" s="14">
        <v>6000</v>
      </c>
      <c r="H64" s="14">
        <v>4723.99</v>
      </c>
      <c r="I64" s="14">
        <v>6000</v>
      </c>
      <c r="J64" s="14">
        <v>6306.35</v>
      </c>
      <c r="K64" s="14">
        <v>6000</v>
      </c>
      <c r="L64" s="14">
        <v>90</v>
      </c>
      <c r="M64" s="14">
        <v>6000</v>
      </c>
    </row>
    <row r="65" spans="1:13" x14ac:dyDescent="0.25">
      <c r="A65" s="13">
        <v>758</v>
      </c>
      <c r="B65" s="8" t="s">
        <v>44</v>
      </c>
      <c r="C65" s="14">
        <v>1000</v>
      </c>
      <c r="D65" s="14">
        <v>205</v>
      </c>
      <c r="E65" s="14">
        <v>1000</v>
      </c>
      <c r="F65" s="14">
        <v>230.56</v>
      </c>
      <c r="G65" s="14">
        <v>1000</v>
      </c>
      <c r="H65" s="14">
        <v>0</v>
      </c>
      <c r="I65" s="14">
        <v>250</v>
      </c>
      <c r="J65" s="14">
        <v>8.4</v>
      </c>
      <c r="K65" s="14">
        <v>0</v>
      </c>
      <c r="L65" s="14">
        <v>0</v>
      </c>
      <c r="M65" s="14">
        <v>0</v>
      </c>
    </row>
    <row r="66" spans="1:13" x14ac:dyDescent="0.25">
      <c r="A66" s="13">
        <v>758500</v>
      </c>
      <c r="B66" s="8" t="s">
        <v>45</v>
      </c>
      <c r="C66" s="14">
        <v>7000</v>
      </c>
      <c r="D66" s="14">
        <v>5805.3</v>
      </c>
      <c r="E66" s="14">
        <v>6000</v>
      </c>
      <c r="F66" s="14">
        <v>6606</v>
      </c>
      <c r="G66" s="14">
        <v>2000</v>
      </c>
      <c r="H66" s="14">
        <v>2691</v>
      </c>
      <c r="I66" s="14">
        <v>6500</v>
      </c>
      <c r="J66" s="14">
        <v>6362</v>
      </c>
      <c r="K66" s="14">
        <v>6500</v>
      </c>
      <c r="L66" s="14">
        <v>8468</v>
      </c>
      <c r="M66" s="14">
        <v>10000</v>
      </c>
    </row>
    <row r="67" spans="1:13" x14ac:dyDescent="0.25">
      <c r="A67" s="13">
        <v>758600</v>
      </c>
      <c r="B67" s="8" t="s">
        <v>70</v>
      </c>
      <c r="C67" s="14"/>
      <c r="D67" s="14"/>
      <c r="E67" s="14"/>
      <c r="F67" s="14"/>
      <c r="G67" s="14"/>
      <c r="H67" s="14"/>
      <c r="I67" s="14"/>
      <c r="J67" s="14"/>
      <c r="K67" s="14"/>
      <c r="L67" s="14">
        <v>1860</v>
      </c>
      <c r="M67" s="14">
        <v>2000</v>
      </c>
    </row>
    <row r="68" spans="1:13" s="7" customFormat="1" x14ac:dyDescent="0.25">
      <c r="A68" s="10">
        <v>76</v>
      </c>
      <c r="B68" s="16" t="s">
        <v>46</v>
      </c>
      <c r="C68" s="12">
        <f t="shared" ref="C68:M68" si="11">C69</f>
        <v>230</v>
      </c>
      <c r="D68" s="12">
        <f t="shared" si="11"/>
        <v>223.83</v>
      </c>
      <c r="E68" s="12">
        <f t="shared" si="11"/>
        <v>300</v>
      </c>
      <c r="F68" s="12">
        <f t="shared" si="11"/>
        <v>271.82</v>
      </c>
      <c r="G68" s="12">
        <f t="shared" si="11"/>
        <v>200</v>
      </c>
      <c r="H68" s="12">
        <f t="shared" si="11"/>
        <v>340.59</v>
      </c>
      <c r="I68" s="12">
        <f t="shared" si="11"/>
        <v>370</v>
      </c>
      <c r="J68" s="12">
        <f t="shared" si="11"/>
        <v>414.21</v>
      </c>
      <c r="K68" s="12">
        <f t="shared" si="11"/>
        <v>450</v>
      </c>
      <c r="L68" s="12">
        <f t="shared" si="11"/>
        <v>18.899999999999999</v>
      </c>
      <c r="M68" s="12">
        <f t="shared" si="11"/>
        <v>450</v>
      </c>
    </row>
    <row r="69" spans="1:13" x14ac:dyDescent="0.25">
      <c r="A69" s="13">
        <v>761</v>
      </c>
      <c r="B69" s="8" t="s">
        <v>47</v>
      </c>
      <c r="C69" s="14">
        <v>230</v>
      </c>
      <c r="D69" s="14">
        <v>223.83</v>
      </c>
      <c r="E69" s="14">
        <v>300</v>
      </c>
      <c r="F69" s="14">
        <v>271.82</v>
      </c>
      <c r="G69" s="14">
        <v>200</v>
      </c>
      <c r="H69" s="14">
        <v>340.59</v>
      </c>
      <c r="I69" s="14">
        <v>370</v>
      </c>
      <c r="J69" s="14">
        <v>414.21</v>
      </c>
      <c r="K69" s="14">
        <v>450</v>
      </c>
      <c r="L69" s="14">
        <v>18.899999999999999</v>
      </c>
      <c r="M69" s="14">
        <v>450</v>
      </c>
    </row>
    <row r="70" spans="1:13" s="7" customFormat="1" x14ac:dyDescent="0.25">
      <c r="A70" s="10">
        <v>77</v>
      </c>
      <c r="B70" s="16" t="s">
        <v>48</v>
      </c>
      <c r="C70" s="12">
        <f t="shared" ref="C70:M70" si="12">C71</f>
        <v>1000</v>
      </c>
      <c r="D70" s="12">
        <f t="shared" si="12"/>
        <v>460</v>
      </c>
      <c r="E70" s="12">
        <f t="shared" si="12"/>
        <v>1000</v>
      </c>
      <c r="F70" s="12">
        <f t="shared" si="12"/>
        <v>90</v>
      </c>
      <c r="G70" s="12">
        <f t="shared" si="12"/>
        <v>1000</v>
      </c>
      <c r="H70" s="12">
        <f t="shared" si="12"/>
        <v>91.2</v>
      </c>
      <c r="I70" s="12">
        <f t="shared" si="12"/>
        <v>250</v>
      </c>
      <c r="J70" s="12">
        <f t="shared" si="12"/>
        <v>566.79999999999995</v>
      </c>
      <c r="K70" s="12">
        <f t="shared" si="12"/>
        <v>250</v>
      </c>
      <c r="L70" s="12">
        <f t="shared" si="12"/>
        <v>340</v>
      </c>
      <c r="M70" s="12">
        <f t="shared" si="12"/>
        <v>250</v>
      </c>
    </row>
    <row r="71" spans="1:13" x14ac:dyDescent="0.25">
      <c r="A71" s="13">
        <v>7711</v>
      </c>
      <c r="B71" s="8" t="s">
        <v>49</v>
      </c>
      <c r="C71" s="14">
        <v>1000</v>
      </c>
      <c r="D71" s="14">
        <v>460</v>
      </c>
      <c r="E71" s="14">
        <v>1000</v>
      </c>
      <c r="F71" s="14">
        <v>90</v>
      </c>
      <c r="G71" s="14">
        <v>1000</v>
      </c>
      <c r="H71" s="14">
        <v>91.2</v>
      </c>
      <c r="I71" s="14">
        <v>250</v>
      </c>
      <c r="J71" s="14">
        <v>566.79999999999995</v>
      </c>
      <c r="K71" s="14">
        <v>250</v>
      </c>
      <c r="L71" s="14">
        <v>340</v>
      </c>
      <c r="M71" s="14">
        <v>250</v>
      </c>
    </row>
    <row r="72" spans="1:13" s="7" customFormat="1" x14ac:dyDescent="0.25">
      <c r="A72" s="10">
        <v>79</v>
      </c>
      <c r="B72" s="16" t="s">
        <v>53</v>
      </c>
      <c r="C72" s="12">
        <f>C73</f>
        <v>0</v>
      </c>
      <c r="D72" s="12">
        <v>0</v>
      </c>
      <c r="E72" s="12">
        <v>0</v>
      </c>
      <c r="F72" s="12">
        <v>0</v>
      </c>
      <c r="G72" s="12">
        <f t="shared" ref="G72:M72" si="13">G73</f>
        <v>0</v>
      </c>
      <c r="H72" s="12">
        <f t="shared" si="13"/>
        <v>192.9</v>
      </c>
      <c r="I72" s="12">
        <f t="shared" si="13"/>
        <v>0</v>
      </c>
      <c r="J72" s="12">
        <f t="shared" si="13"/>
        <v>0</v>
      </c>
      <c r="K72" s="12">
        <f t="shared" si="13"/>
        <v>0</v>
      </c>
      <c r="L72" s="12">
        <f t="shared" si="13"/>
        <v>545</v>
      </c>
      <c r="M72" s="12">
        <f t="shared" si="13"/>
        <v>0</v>
      </c>
    </row>
    <row r="73" spans="1:13" x14ac:dyDescent="0.25">
      <c r="A73" s="13">
        <v>791200</v>
      </c>
      <c r="B73" s="8" t="s">
        <v>54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192.9</v>
      </c>
      <c r="I73" s="14">
        <v>0</v>
      </c>
      <c r="J73" s="14">
        <v>0</v>
      </c>
      <c r="K73" s="14">
        <v>0</v>
      </c>
      <c r="L73" s="14">
        <v>545</v>
      </c>
      <c r="M73" s="14">
        <v>0</v>
      </c>
    </row>
    <row r="74" spans="1:13" x14ac:dyDescent="0.25">
      <c r="A74" s="13"/>
      <c r="B74" s="8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s="5" customFormat="1" x14ac:dyDescent="0.25">
      <c r="A75" s="17"/>
      <c r="B75" s="11" t="s">
        <v>52</v>
      </c>
      <c r="C75" s="12">
        <f>C53+C57+C62+C72+C70</f>
        <v>102500</v>
      </c>
      <c r="D75" s="12">
        <f t="shared" ref="D75:I75" si="14">D53+D57+D62+D68+D70+D72</f>
        <v>88044.88</v>
      </c>
      <c r="E75" s="12">
        <f t="shared" si="14"/>
        <v>77450</v>
      </c>
      <c r="F75" s="12">
        <f t="shared" si="14"/>
        <v>54044.24</v>
      </c>
      <c r="G75" s="12">
        <f t="shared" si="14"/>
        <v>66400</v>
      </c>
      <c r="H75" s="12">
        <f t="shared" si="14"/>
        <v>48862.339999999989</v>
      </c>
      <c r="I75" s="12">
        <f t="shared" si="14"/>
        <v>85870</v>
      </c>
      <c r="J75" s="12">
        <f t="shared" ref="J75" si="15">J53+J57+J62+J68+J70+J72</f>
        <v>82886.580000000016</v>
      </c>
      <c r="K75" s="12">
        <f t="shared" ref="K75" si="16">K53+K57+K62+K68+K70+K72</f>
        <v>84375</v>
      </c>
      <c r="L75" s="12">
        <f>L53+L57+L62+L68+L70+L72</f>
        <v>82323.62999999999</v>
      </c>
      <c r="M75" s="12">
        <f t="shared" ref="M75" si="17">M53+M57+M62+M68+M70+M72</f>
        <v>91600</v>
      </c>
    </row>
    <row r="76" spans="1:13" x14ac:dyDescent="0.25">
      <c r="A76" s="3"/>
      <c r="C76" s="2"/>
      <c r="D76" s="2"/>
      <c r="E76" s="2"/>
      <c r="F76" s="2"/>
      <c r="G76" s="2"/>
      <c r="H76" s="2"/>
      <c r="I76" s="2"/>
    </row>
    <row r="77" spans="1:13" x14ac:dyDescent="0.25">
      <c r="A77" s="3"/>
      <c r="B77" s="8" t="s">
        <v>50</v>
      </c>
      <c r="C77" s="14"/>
      <c r="D77" s="2"/>
      <c r="E77" s="2"/>
      <c r="F77" s="2"/>
      <c r="G77" s="2"/>
      <c r="H77" s="2"/>
      <c r="I77" s="2"/>
      <c r="K77" s="21">
        <f>K75-K47</f>
        <v>0</v>
      </c>
      <c r="L77" s="21">
        <f>L75-L47</f>
        <v>9080.6999999999825</v>
      </c>
      <c r="M77" s="21">
        <f>M75-M47</f>
        <v>0</v>
      </c>
    </row>
    <row r="78" spans="1:13" x14ac:dyDescent="0.25">
      <c r="A78" s="3"/>
      <c r="B78" s="8">
        <v>2019</v>
      </c>
      <c r="C78" s="14">
        <f>D75-D47</f>
        <v>1075.0500000000175</v>
      </c>
      <c r="D78" s="2"/>
      <c r="E78" s="2"/>
      <c r="F78" s="2"/>
      <c r="G78" s="2"/>
      <c r="H78" s="2"/>
      <c r="I78" s="2"/>
    </row>
    <row r="79" spans="1:13" x14ac:dyDescent="0.25">
      <c r="A79" s="3"/>
      <c r="B79" s="8">
        <v>2020</v>
      </c>
      <c r="C79" s="14">
        <f>F75-F47</f>
        <v>3330.9000000000015</v>
      </c>
      <c r="D79" s="2"/>
      <c r="E79" s="2"/>
      <c r="F79" s="2"/>
      <c r="G79" s="2"/>
      <c r="H79" s="2"/>
      <c r="I79" s="2"/>
    </row>
    <row r="80" spans="1:13" x14ac:dyDescent="0.25">
      <c r="A80" s="3"/>
      <c r="B80" s="8">
        <v>2021</v>
      </c>
      <c r="C80" s="14">
        <f>H75-H47</f>
        <v>12066.439999999995</v>
      </c>
      <c r="D80" s="2"/>
      <c r="E80" s="2"/>
      <c r="F80" s="2"/>
      <c r="G80" s="2"/>
      <c r="H80" s="2"/>
      <c r="I80" s="2"/>
    </row>
    <row r="81" spans="1:10" x14ac:dyDescent="0.25">
      <c r="A81" s="3"/>
      <c r="B81" s="8">
        <v>2022</v>
      </c>
      <c r="C81" s="14">
        <f>J75-J47</f>
        <v>-3664.2699999999895</v>
      </c>
      <c r="D81" s="2"/>
      <c r="E81" s="2"/>
      <c r="F81" s="2"/>
      <c r="G81" s="2"/>
      <c r="H81" s="2"/>
      <c r="I81" s="2"/>
    </row>
    <row r="82" spans="1:10" x14ac:dyDescent="0.25">
      <c r="A82" s="4"/>
      <c r="B82" s="8">
        <v>2033</v>
      </c>
      <c r="C82" s="14">
        <f>L75-L47</f>
        <v>9080.6999999999825</v>
      </c>
      <c r="D82" s="6"/>
      <c r="E82" s="6"/>
      <c r="F82" s="6"/>
      <c r="G82" s="6"/>
      <c r="H82" s="6"/>
      <c r="I82" s="6"/>
      <c r="J82" s="5"/>
    </row>
    <row r="83" spans="1:10" x14ac:dyDescent="0.25">
      <c r="A83" s="3"/>
      <c r="C83" s="2"/>
      <c r="D83" s="2"/>
      <c r="E83" s="2"/>
      <c r="F83" s="2"/>
      <c r="G83" s="2"/>
      <c r="H83" s="2"/>
      <c r="I83" s="2"/>
    </row>
    <row r="84" spans="1:10" x14ac:dyDescent="0.25">
      <c r="A84" s="3"/>
      <c r="C84" s="2"/>
      <c r="D84" s="2"/>
      <c r="E84" s="2"/>
      <c r="F84" s="2"/>
      <c r="G84" s="2"/>
      <c r="H84" s="2"/>
      <c r="I84" s="2"/>
    </row>
    <row r="85" spans="1:10" x14ac:dyDescent="0.25">
      <c r="A85" s="3"/>
      <c r="C85" s="2"/>
      <c r="D85" s="2"/>
      <c r="E85" s="2"/>
      <c r="F85" s="2"/>
      <c r="G85" s="2"/>
      <c r="H85" s="2"/>
      <c r="I85" s="2"/>
    </row>
    <row r="86" spans="1:10" x14ac:dyDescent="0.25">
      <c r="A86" s="3"/>
      <c r="C86" s="2"/>
      <c r="D86" s="2"/>
      <c r="E86" s="2"/>
      <c r="F86" s="2"/>
      <c r="G86" s="2"/>
      <c r="H86" s="2"/>
      <c r="I86" s="2"/>
    </row>
    <row r="87" spans="1:10" x14ac:dyDescent="0.25">
      <c r="A87" s="3"/>
      <c r="C87" s="2"/>
      <c r="D87" s="2"/>
      <c r="E87" s="2"/>
      <c r="F87" s="2"/>
      <c r="G87" s="2"/>
      <c r="H87" s="2"/>
      <c r="I87" s="2"/>
    </row>
    <row r="88" spans="1:10" x14ac:dyDescent="0.25">
      <c r="A88" s="3"/>
      <c r="C88" s="2"/>
      <c r="D88" s="2"/>
      <c r="E88" s="2"/>
      <c r="F88" s="2"/>
      <c r="G88" s="2"/>
      <c r="H88" s="2"/>
      <c r="I88" s="2"/>
    </row>
    <row r="89" spans="1:10" x14ac:dyDescent="0.25">
      <c r="A89" s="4"/>
      <c r="B89" s="7"/>
      <c r="C89" s="6"/>
      <c r="D89" s="6"/>
      <c r="E89" s="6"/>
      <c r="F89" s="6"/>
      <c r="G89" s="6"/>
      <c r="H89" s="6"/>
      <c r="I89" s="6"/>
      <c r="J89" s="7"/>
    </row>
    <row r="90" spans="1:10" x14ac:dyDescent="0.25">
      <c r="A90" s="3"/>
      <c r="C90" s="2"/>
      <c r="D90" s="2"/>
      <c r="E90" s="2"/>
      <c r="F90" s="2"/>
      <c r="G90" s="2"/>
      <c r="H90" s="2"/>
      <c r="I90" s="2"/>
    </row>
    <row r="91" spans="1:10" x14ac:dyDescent="0.25">
      <c r="C91" s="2"/>
      <c r="D91" s="2"/>
      <c r="E91" s="2"/>
      <c r="F91" s="2"/>
      <c r="G91" s="2"/>
      <c r="H91" s="2"/>
      <c r="I91" s="2"/>
    </row>
    <row r="92" spans="1:10" x14ac:dyDescent="0.25">
      <c r="C92" s="2"/>
      <c r="D92" s="2"/>
      <c r="E92" s="2"/>
      <c r="F92" s="2"/>
      <c r="G92" s="2"/>
      <c r="H92" s="2"/>
      <c r="I92" s="2"/>
    </row>
    <row r="93" spans="1:10" x14ac:dyDescent="0.25">
      <c r="C93" s="2"/>
      <c r="D93" s="2"/>
      <c r="E93" s="2"/>
      <c r="F93" s="2"/>
      <c r="G93" s="2"/>
      <c r="H93" s="2"/>
      <c r="I93" s="2"/>
    </row>
    <row r="94" spans="1:10" x14ac:dyDescent="0.25">
      <c r="C94" s="2"/>
      <c r="D94" s="2"/>
      <c r="E94" s="2"/>
      <c r="F94" s="2"/>
      <c r="G94" s="2"/>
      <c r="H94" s="2"/>
      <c r="I94" s="2"/>
    </row>
    <row r="95" spans="1:10" x14ac:dyDescent="0.25">
      <c r="C95" s="2"/>
      <c r="D95" s="2"/>
      <c r="E95" s="2"/>
      <c r="F95" s="2"/>
      <c r="G95" s="2"/>
      <c r="H95" s="2"/>
      <c r="I95" s="2"/>
    </row>
    <row r="96" spans="1:10" x14ac:dyDescent="0.25">
      <c r="C96" s="2"/>
      <c r="D96" s="2"/>
      <c r="E96" s="2"/>
      <c r="F96" s="2"/>
      <c r="G96" s="2"/>
      <c r="H96" s="2"/>
      <c r="I96" s="2"/>
    </row>
    <row r="97" spans="3:9" x14ac:dyDescent="0.25">
      <c r="C97" s="2"/>
      <c r="D97" s="2"/>
      <c r="E97" s="2"/>
      <c r="F97" s="2"/>
      <c r="G97" s="2"/>
      <c r="H97" s="2"/>
      <c r="I97" s="2"/>
    </row>
    <row r="98" spans="3:9" x14ac:dyDescent="0.25">
      <c r="C98" s="2"/>
      <c r="D98" s="2"/>
      <c r="E98" s="2"/>
      <c r="F98" s="2"/>
      <c r="G98" s="2"/>
      <c r="H98" s="2"/>
      <c r="I98" s="2"/>
    </row>
    <row r="99" spans="3:9" x14ac:dyDescent="0.25">
      <c r="C99" s="2"/>
      <c r="D99" s="2"/>
      <c r="E99" s="2"/>
      <c r="F99" s="2"/>
      <c r="G99" s="2"/>
      <c r="H99" s="2"/>
      <c r="I99" s="2"/>
    </row>
    <row r="100" spans="3:9" x14ac:dyDescent="0.25">
      <c r="C100" s="2"/>
      <c r="D100" s="2"/>
      <c r="E100" s="2"/>
      <c r="F100" s="2"/>
      <c r="G100" s="2"/>
      <c r="H100" s="2"/>
      <c r="I100" s="2"/>
    </row>
    <row r="101" spans="3:9" x14ac:dyDescent="0.25">
      <c r="C101" s="2"/>
      <c r="D101" s="2"/>
      <c r="E101" s="2"/>
      <c r="F101" s="2"/>
      <c r="G101" s="2"/>
      <c r="H101" s="2"/>
      <c r="I101" s="2"/>
    </row>
    <row r="102" spans="3:9" x14ac:dyDescent="0.25">
      <c r="C102" s="2"/>
      <c r="D102" s="2"/>
      <c r="E102" s="2"/>
      <c r="F102" s="2"/>
      <c r="G102" s="2"/>
      <c r="H102" s="2"/>
      <c r="I102" s="2"/>
    </row>
    <row r="103" spans="3:9" x14ac:dyDescent="0.25">
      <c r="C103" s="2"/>
      <c r="D103" s="2"/>
      <c r="E103" s="2"/>
      <c r="F103" s="2"/>
      <c r="G103" s="2"/>
      <c r="H103" s="2"/>
      <c r="I103" s="2"/>
    </row>
    <row r="104" spans="3:9" x14ac:dyDescent="0.25">
      <c r="C104" s="2"/>
      <c r="D104" s="2"/>
      <c r="E104" s="2"/>
      <c r="F104" s="2"/>
      <c r="G104" s="2"/>
      <c r="H104" s="2"/>
      <c r="I104" s="2"/>
    </row>
    <row r="105" spans="3:9" x14ac:dyDescent="0.25">
      <c r="C105" s="2"/>
      <c r="D105" s="2"/>
      <c r="E105" s="2"/>
      <c r="F105" s="2"/>
      <c r="G105" s="2"/>
      <c r="H105" s="2"/>
      <c r="I105" s="2"/>
    </row>
    <row r="106" spans="3:9" x14ac:dyDescent="0.25">
      <c r="C106" s="2"/>
      <c r="D106" s="2"/>
      <c r="E106" s="2"/>
      <c r="F106" s="2"/>
      <c r="G106" s="2"/>
      <c r="H106" s="2"/>
      <c r="I106" s="2"/>
    </row>
    <row r="107" spans="3:9" x14ac:dyDescent="0.25">
      <c r="C107" s="2"/>
      <c r="D107" s="2"/>
      <c r="E107" s="2"/>
      <c r="F107" s="2"/>
      <c r="G107" s="2"/>
      <c r="H107" s="2"/>
      <c r="I107" s="2"/>
    </row>
    <row r="108" spans="3:9" x14ac:dyDescent="0.25">
      <c r="C108" s="2"/>
      <c r="D108" s="2"/>
      <c r="E108" s="2"/>
      <c r="F108" s="2"/>
      <c r="G108" s="2"/>
      <c r="H108" s="2"/>
      <c r="I108" s="2"/>
    </row>
    <row r="109" spans="3:9" x14ac:dyDescent="0.25">
      <c r="C109" s="2"/>
      <c r="D109" s="2"/>
      <c r="E109" s="2"/>
      <c r="F109" s="2"/>
      <c r="G109" s="2"/>
      <c r="H109" s="2"/>
      <c r="I109" s="2"/>
    </row>
    <row r="110" spans="3:9" x14ac:dyDescent="0.25">
      <c r="C110" s="2"/>
      <c r="D110" s="2"/>
      <c r="E110" s="2"/>
      <c r="F110" s="2"/>
      <c r="G110" s="2"/>
      <c r="H110" s="2"/>
      <c r="I110" s="2"/>
    </row>
    <row r="111" spans="3:9" x14ac:dyDescent="0.25">
      <c r="C111" s="2"/>
      <c r="D111" s="2"/>
      <c r="E111" s="2"/>
      <c r="F111" s="2"/>
      <c r="G111" s="2"/>
      <c r="H111" s="2"/>
      <c r="I111" s="2"/>
    </row>
    <row r="112" spans="3:9" x14ac:dyDescent="0.25">
      <c r="C112" s="2"/>
      <c r="D112" s="2"/>
      <c r="E112" s="2"/>
      <c r="F112" s="2"/>
      <c r="G112" s="2"/>
      <c r="H112" s="2"/>
      <c r="I112" s="2"/>
    </row>
    <row r="113" spans="3:9" x14ac:dyDescent="0.25">
      <c r="C113" s="2"/>
      <c r="D113" s="2"/>
      <c r="E113" s="2"/>
      <c r="F113" s="2"/>
      <c r="G113" s="2"/>
      <c r="H113" s="2"/>
      <c r="I113" s="2"/>
    </row>
    <row r="114" spans="3:9" x14ac:dyDescent="0.25">
      <c r="C114" s="2"/>
      <c r="D114" s="2"/>
      <c r="E114" s="2"/>
      <c r="F114" s="2"/>
      <c r="G114" s="2"/>
      <c r="H114" s="2"/>
      <c r="I114" s="2"/>
    </row>
    <row r="115" spans="3:9" x14ac:dyDescent="0.25">
      <c r="C115" s="2"/>
      <c r="D115" s="2"/>
      <c r="E115" s="2"/>
      <c r="F115" s="2"/>
      <c r="G115" s="2"/>
      <c r="H115" s="2"/>
      <c r="I115" s="2"/>
    </row>
    <row r="116" spans="3:9" x14ac:dyDescent="0.25">
      <c r="C116" s="2"/>
      <c r="D116" s="2"/>
      <c r="E116" s="2"/>
      <c r="F116" s="2"/>
      <c r="G116" s="2"/>
      <c r="H116" s="2"/>
      <c r="I116" s="2"/>
    </row>
    <row r="117" spans="3:9" x14ac:dyDescent="0.25">
      <c r="C117" s="2"/>
      <c r="D117" s="2"/>
      <c r="E117" s="2"/>
      <c r="F117" s="2"/>
      <c r="G117" s="2"/>
      <c r="H117" s="2"/>
      <c r="I117" s="2"/>
    </row>
    <row r="118" spans="3:9" x14ac:dyDescent="0.25">
      <c r="C118" s="2"/>
      <c r="D118" s="2"/>
      <c r="E118" s="2"/>
      <c r="F118" s="2"/>
      <c r="G118" s="2"/>
      <c r="H118" s="2"/>
      <c r="I118" s="2"/>
    </row>
    <row r="119" spans="3:9" x14ac:dyDescent="0.25">
      <c r="C119" s="2"/>
      <c r="D119" s="2"/>
      <c r="E119" s="2"/>
      <c r="F119" s="2"/>
      <c r="G119" s="2"/>
      <c r="H119" s="2"/>
      <c r="I119" s="2"/>
    </row>
    <row r="120" spans="3:9" x14ac:dyDescent="0.25">
      <c r="C120" s="2"/>
      <c r="D120" s="2"/>
      <c r="E120" s="2"/>
      <c r="F120" s="2"/>
      <c r="G120" s="2"/>
      <c r="H120" s="2"/>
      <c r="I120" s="2"/>
    </row>
    <row r="121" spans="3:9" x14ac:dyDescent="0.25">
      <c r="C121" s="2"/>
      <c r="D121" s="2"/>
      <c r="E121" s="2"/>
      <c r="F121" s="2"/>
      <c r="G121" s="2"/>
      <c r="H121" s="2"/>
      <c r="I121" s="2"/>
    </row>
    <row r="122" spans="3:9" x14ac:dyDescent="0.25">
      <c r="C122" s="2"/>
      <c r="D122" s="2"/>
      <c r="E122" s="2"/>
      <c r="F122" s="2"/>
      <c r="G122" s="2"/>
      <c r="H122" s="2"/>
      <c r="I122" s="2"/>
    </row>
    <row r="123" spans="3:9" x14ac:dyDescent="0.25">
      <c r="C123" s="2"/>
      <c r="D123" s="2"/>
      <c r="E123" s="2"/>
      <c r="F123" s="2"/>
      <c r="G123" s="2"/>
      <c r="H123" s="2"/>
      <c r="I123" s="2"/>
    </row>
    <row r="124" spans="3:9" x14ac:dyDescent="0.25">
      <c r="C124" s="2"/>
      <c r="D124" s="2"/>
      <c r="E124" s="2"/>
      <c r="F124" s="2"/>
      <c r="G124" s="2"/>
      <c r="H124" s="2"/>
      <c r="I124" s="2"/>
    </row>
    <row r="125" spans="3:9" x14ac:dyDescent="0.25">
      <c r="C125" s="2"/>
      <c r="D125" s="2"/>
      <c r="E125" s="2"/>
      <c r="F125" s="2"/>
      <c r="G125" s="2"/>
      <c r="H125" s="2"/>
      <c r="I125" s="2"/>
    </row>
    <row r="126" spans="3:9" x14ac:dyDescent="0.25">
      <c r="C126" s="2"/>
      <c r="D126" s="2"/>
      <c r="E126" s="2"/>
      <c r="F126" s="2"/>
      <c r="G126" s="2"/>
      <c r="H126" s="2"/>
      <c r="I126" s="2"/>
    </row>
    <row r="127" spans="3:9" x14ac:dyDescent="0.25">
      <c r="C127" s="2"/>
      <c r="D127" s="2"/>
      <c r="E127" s="2"/>
      <c r="F127" s="2"/>
      <c r="G127" s="2"/>
      <c r="H127" s="2"/>
      <c r="I127" s="2"/>
    </row>
    <row r="128" spans="3:9" x14ac:dyDescent="0.25">
      <c r="C128" s="2"/>
      <c r="D128" s="2"/>
      <c r="E128" s="2"/>
      <c r="F128" s="2"/>
      <c r="G128" s="2"/>
      <c r="H128" s="2"/>
      <c r="I128" s="2"/>
    </row>
    <row r="129" spans="3:9" x14ac:dyDescent="0.25">
      <c r="C129" s="2"/>
      <c r="D129" s="2"/>
      <c r="E129" s="2"/>
      <c r="F129" s="2"/>
      <c r="G129" s="2"/>
      <c r="H129" s="2"/>
      <c r="I129" s="2"/>
    </row>
    <row r="130" spans="3:9" x14ac:dyDescent="0.25">
      <c r="C130" s="2"/>
      <c r="D130" s="2"/>
      <c r="E130" s="2"/>
      <c r="F130" s="2"/>
      <c r="G130" s="2"/>
      <c r="H130" s="2"/>
      <c r="I130" s="2"/>
    </row>
    <row r="131" spans="3:9" x14ac:dyDescent="0.25">
      <c r="C131" s="2"/>
      <c r="D131" s="2"/>
      <c r="E131" s="2"/>
      <c r="F131" s="2"/>
      <c r="G131" s="2"/>
      <c r="H131" s="2"/>
      <c r="I131" s="2"/>
    </row>
    <row r="132" spans="3:9" x14ac:dyDescent="0.25">
      <c r="C132" s="2"/>
      <c r="D132" s="2"/>
      <c r="E132" s="2"/>
      <c r="F132" s="2"/>
      <c r="G132" s="2"/>
      <c r="H132" s="2"/>
      <c r="I132" s="2"/>
    </row>
    <row r="133" spans="3:9" x14ac:dyDescent="0.25">
      <c r="C133" s="2"/>
      <c r="D133" s="2"/>
      <c r="E133" s="2"/>
      <c r="F133" s="2"/>
      <c r="G133" s="2"/>
      <c r="H133" s="2"/>
      <c r="I133" s="2"/>
    </row>
    <row r="134" spans="3:9" x14ac:dyDescent="0.25">
      <c r="C134" s="2"/>
      <c r="D134" s="2"/>
      <c r="E134" s="2"/>
      <c r="F134" s="2"/>
      <c r="G134" s="2"/>
      <c r="H134" s="2"/>
      <c r="I134" s="2"/>
    </row>
    <row r="135" spans="3:9" x14ac:dyDescent="0.25">
      <c r="C135" s="2"/>
      <c r="D135" s="2"/>
      <c r="E135" s="2"/>
      <c r="F135" s="2"/>
      <c r="G135" s="2"/>
      <c r="H135" s="2"/>
      <c r="I135" s="2"/>
    </row>
    <row r="136" spans="3:9" x14ac:dyDescent="0.25">
      <c r="C136" s="2"/>
      <c r="D136" s="2"/>
      <c r="E136" s="2"/>
      <c r="F136" s="2"/>
      <c r="G136" s="2"/>
      <c r="H136" s="2"/>
      <c r="I136" s="2"/>
    </row>
    <row r="137" spans="3:9" x14ac:dyDescent="0.25">
      <c r="C137" s="2"/>
      <c r="D137" s="2"/>
      <c r="E137" s="2"/>
      <c r="F137" s="2"/>
      <c r="G137" s="2"/>
      <c r="H137" s="2"/>
      <c r="I137" s="2"/>
    </row>
    <row r="138" spans="3:9" x14ac:dyDescent="0.25">
      <c r="C138" s="2"/>
      <c r="D138" s="2"/>
      <c r="E138" s="2"/>
      <c r="F138" s="2"/>
      <c r="G138" s="2"/>
      <c r="H138" s="2"/>
      <c r="I138" s="2"/>
    </row>
    <row r="139" spans="3:9" x14ac:dyDescent="0.25">
      <c r="C139" s="2"/>
      <c r="D139" s="2"/>
      <c r="E139" s="2"/>
      <c r="F139" s="2"/>
      <c r="G139" s="2"/>
      <c r="H139" s="2"/>
      <c r="I139" s="2"/>
    </row>
    <row r="140" spans="3:9" x14ac:dyDescent="0.25">
      <c r="C140" s="2"/>
      <c r="D140" s="2"/>
      <c r="E140" s="2"/>
      <c r="F140" s="2"/>
      <c r="G140" s="2"/>
      <c r="H140" s="2"/>
      <c r="I140" s="2"/>
    </row>
    <row r="141" spans="3:9" x14ac:dyDescent="0.25">
      <c r="C141" s="2"/>
      <c r="D141" s="2"/>
      <c r="E141" s="2"/>
      <c r="F141" s="2"/>
      <c r="G141" s="2"/>
      <c r="H141" s="2"/>
      <c r="I141" s="2"/>
    </row>
    <row r="142" spans="3:9" x14ac:dyDescent="0.25">
      <c r="C142" s="2"/>
      <c r="D142" s="2"/>
      <c r="E142" s="2"/>
      <c r="F142" s="2"/>
      <c r="G142" s="2"/>
      <c r="H142" s="2"/>
      <c r="I142" s="2"/>
    </row>
    <row r="143" spans="3:9" x14ac:dyDescent="0.25">
      <c r="C143" s="2"/>
      <c r="D143" s="2"/>
      <c r="E143" s="2"/>
      <c r="F143" s="2"/>
      <c r="G143" s="2"/>
      <c r="H143" s="2"/>
      <c r="I143" s="2"/>
    </row>
    <row r="144" spans="3:9" x14ac:dyDescent="0.25">
      <c r="C144" s="2"/>
      <c r="D144" s="2"/>
      <c r="E144" s="2"/>
      <c r="F144" s="2"/>
      <c r="G144" s="2"/>
      <c r="H144" s="2"/>
      <c r="I144" s="2"/>
    </row>
    <row r="145" spans="3:9" x14ac:dyDescent="0.25">
      <c r="C145" s="2"/>
      <c r="D145" s="2"/>
      <c r="E145" s="2"/>
      <c r="F145" s="2"/>
      <c r="G145" s="2"/>
      <c r="H145" s="2"/>
      <c r="I145" s="2"/>
    </row>
    <row r="146" spans="3:9" x14ac:dyDescent="0.25">
      <c r="C146" s="2"/>
      <c r="D146" s="2"/>
      <c r="E146" s="2"/>
      <c r="F146" s="2"/>
      <c r="G146" s="2"/>
      <c r="H146" s="2"/>
      <c r="I146" s="2"/>
    </row>
    <row r="147" spans="3:9" x14ac:dyDescent="0.25">
      <c r="C147" s="2"/>
      <c r="D147" s="2"/>
      <c r="E147" s="2"/>
      <c r="F147" s="2"/>
      <c r="G147" s="2"/>
      <c r="H147" s="2"/>
      <c r="I147" s="2"/>
    </row>
    <row r="148" spans="3:9" x14ac:dyDescent="0.25">
      <c r="C148" s="2"/>
      <c r="D148" s="2"/>
      <c r="E148" s="2"/>
      <c r="F148" s="2"/>
      <c r="G148" s="2"/>
      <c r="H148" s="2"/>
      <c r="I148" s="2"/>
    </row>
    <row r="149" spans="3:9" x14ac:dyDescent="0.25">
      <c r="C149" s="2"/>
      <c r="D149" s="2"/>
      <c r="E149" s="2"/>
      <c r="F149" s="2"/>
      <c r="G149" s="2"/>
      <c r="H149" s="2"/>
      <c r="I149" s="2"/>
    </row>
    <row r="150" spans="3:9" x14ac:dyDescent="0.25">
      <c r="C150" s="2"/>
      <c r="D150" s="2"/>
      <c r="E150" s="2"/>
      <c r="F150" s="2"/>
      <c r="G150" s="2"/>
      <c r="H150" s="2"/>
      <c r="I150" s="2"/>
    </row>
    <row r="151" spans="3:9" x14ac:dyDescent="0.25">
      <c r="C151" s="2"/>
      <c r="D151" s="2"/>
      <c r="E151" s="2"/>
      <c r="F151" s="2"/>
      <c r="G151" s="2"/>
      <c r="H151" s="2"/>
      <c r="I151" s="2"/>
    </row>
    <row r="152" spans="3:9" x14ac:dyDescent="0.25">
      <c r="C152" s="2"/>
      <c r="D152" s="2"/>
      <c r="E152" s="2"/>
      <c r="F152" s="2"/>
      <c r="G152" s="2"/>
      <c r="H152" s="2"/>
      <c r="I152" s="2"/>
    </row>
    <row r="153" spans="3:9" x14ac:dyDescent="0.25">
      <c r="C153" s="2"/>
      <c r="D153" s="2"/>
      <c r="E153" s="2"/>
      <c r="F153" s="2"/>
      <c r="G153" s="2"/>
      <c r="H153" s="2"/>
      <c r="I153" s="2"/>
    </row>
    <row r="154" spans="3:9" x14ac:dyDescent="0.25">
      <c r="C154" s="2"/>
      <c r="D154" s="2"/>
      <c r="E154" s="2"/>
      <c r="F154" s="2"/>
      <c r="G154" s="2"/>
      <c r="H154" s="2"/>
      <c r="I154" s="2"/>
    </row>
    <row r="155" spans="3:9" x14ac:dyDescent="0.25">
      <c r="C155" s="2"/>
      <c r="D155" s="2"/>
      <c r="E155" s="2"/>
      <c r="F155" s="2"/>
      <c r="G155" s="2"/>
      <c r="H155" s="2"/>
      <c r="I155" s="2"/>
    </row>
    <row r="156" spans="3:9" x14ac:dyDescent="0.25">
      <c r="C156" s="2"/>
      <c r="D156" s="2"/>
      <c r="E156" s="2"/>
      <c r="F156" s="2"/>
      <c r="G156" s="2"/>
      <c r="H156" s="2"/>
      <c r="I156" s="2"/>
    </row>
    <row r="157" spans="3:9" x14ac:dyDescent="0.25">
      <c r="C157" s="2"/>
      <c r="D157" s="2"/>
      <c r="E157" s="2"/>
      <c r="F157" s="2"/>
      <c r="G157" s="2"/>
      <c r="H157" s="2"/>
      <c r="I157" s="2"/>
    </row>
    <row r="158" spans="3:9" x14ac:dyDescent="0.25">
      <c r="C158" s="2"/>
      <c r="D158" s="2"/>
      <c r="E158" s="2"/>
      <c r="F158" s="2"/>
      <c r="G158" s="2"/>
      <c r="H158" s="2"/>
      <c r="I158" s="2"/>
    </row>
    <row r="159" spans="3:9" x14ac:dyDescent="0.25">
      <c r="C159" s="2"/>
      <c r="D159" s="2"/>
      <c r="E159" s="2"/>
      <c r="F159" s="2"/>
      <c r="G159" s="2"/>
      <c r="H159" s="2"/>
      <c r="I159" s="2"/>
    </row>
    <row r="160" spans="3:9" x14ac:dyDescent="0.25">
      <c r="C160" s="2"/>
      <c r="D160" s="2"/>
      <c r="E160" s="2"/>
      <c r="F160" s="2"/>
      <c r="G160" s="2"/>
      <c r="H160" s="2"/>
      <c r="I160" s="2"/>
    </row>
    <row r="161" spans="3:9" x14ac:dyDescent="0.25">
      <c r="C161" s="2"/>
      <c r="D161" s="2"/>
      <c r="E161" s="2"/>
      <c r="F161" s="2"/>
      <c r="G161" s="2"/>
      <c r="H161" s="2"/>
      <c r="I161" s="2"/>
    </row>
    <row r="162" spans="3:9" x14ac:dyDescent="0.25">
      <c r="C162" s="2"/>
      <c r="D162" s="2"/>
      <c r="E162" s="2"/>
      <c r="F162" s="2"/>
      <c r="G162" s="2"/>
      <c r="H162" s="2"/>
      <c r="I162" s="2"/>
    </row>
    <row r="163" spans="3:9" x14ac:dyDescent="0.25">
      <c r="C163" s="2"/>
      <c r="D163" s="2"/>
      <c r="E163" s="2"/>
      <c r="F163" s="2"/>
      <c r="G163" s="2"/>
      <c r="H163" s="2"/>
      <c r="I163" s="2"/>
    </row>
    <row r="164" spans="3:9" x14ac:dyDescent="0.25">
      <c r="C164" s="1"/>
      <c r="D164" s="1"/>
      <c r="E164" s="1"/>
      <c r="F164" s="1"/>
      <c r="G164" s="1"/>
      <c r="H164" s="1"/>
    </row>
    <row r="165" spans="3:9" x14ac:dyDescent="0.25">
      <c r="C165" s="1"/>
      <c r="D165" s="1"/>
      <c r="E165" s="1"/>
      <c r="F165" s="1"/>
      <c r="G165" s="1"/>
      <c r="H165" s="1"/>
    </row>
    <row r="166" spans="3:9" x14ac:dyDescent="0.25">
      <c r="C166" s="1"/>
      <c r="D166" s="1"/>
      <c r="E166" s="1"/>
      <c r="F166" s="1"/>
      <c r="G166" s="1"/>
      <c r="H166" s="1"/>
    </row>
    <row r="167" spans="3:9" x14ac:dyDescent="0.25">
      <c r="C167" s="1"/>
      <c r="D167" s="1"/>
      <c r="E167" s="1"/>
      <c r="F167" s="1"/>
      <c r="G167" s="1"/>
      <c r="H167" s="1"/>
    </row>
    <row r="168" spans="3:9" x14ac:dyDescent="0.25">
      <c r="C168" s="1"/>
      <c r="D168" s="1"/>
      <c r="E168" s="1"/>
      <c r="F168" s="1"/>
      <c r="G168" s="1"/>
      <c r="H168" s="1"/>
    </row>
    <row r="169" spans="3:9" x14ac:dyDescent="0.25">
      <c r="C169" s="1"/>
      <c r="D169" s="1"/>
      <c r="E169" s="1"/>
      <c r="F169" s="1"/>
      <c r="G169" s="1"/>
      <c r="H169" s="1"/>
    </row>
    <row r="170" spans="3:9" x14ac:dyDescent="0.25">
      <c r="C170" s="1"/>
      <c r="D170" s="1"/>
      <c r="E170" s="1"/>
      <c r="F170" s="1"/>
      <c r="G170" s="1"/>
      <c r="H170" s="1"/>
    </row>
    <row r="171" spans="3:9" x14ac:dyDescent="0.25">
      <c r="C171" s="1"/>
      <c r="D171" s="1"/>
      <c r="E171" s="1"/>
      <c r="F171" s="1"/>
      <c r="G171" s="1"/>
      <c r="H171" s="1"/>
    </row>
    <row r="172" spans="3:9" x14ac:dyDescent="0.25">
      <c r="C172" s="1"/>
      <c r="D172" s="1"/>
      <c r="E172" s="1"/>
      <c r="F172" s="1"/>
      <c r="G172" s="1"/>
      <c r="H172" s="1"/>
    </row>
    <row r="173" spans="3:9" x14ac:dyDescent="0.25">
      <c r="C173" s="1"/>
      <c r="D173" s="1"/>
      <c r="E173" s="1"/>
      <c r="F173" s="1"/>
      <c r="G173" s="1"/>
      <c r="H173" s="1"/>
    </row>
    <row r="174" spans="3:9" x14ac:dyDescent="0.25">
      <c r="C174" s="1"/>
      <c r="D174" s="1"/>
      <c r="E174" s="1"/>
      <c r="F174" s="1"/>
      <c r="G174" s="1"/>
      <c r="H174" s="1"/>
    </row>
    <row r="175" spans="3:9" x14ac:dyDescent="0.25">
      <c r="C175" s="1"/>
      <c r="D175" s="1"/>
      <c r="E175" s="1"/>
      <c r="F175" s="1"/>
      <c r="G175" s="1"/>
      <c r="H175" s="1"/>
    </row>
    <row r="176" spans="3:9" x14ac:dyDescent="0.25">
      <c r="C176" s="1"/>
      <c r="D176" s="1"/>
      <c r="E176" s="1"/>
      <c r="F176" s="1"/>
      <c r="G176" s="1"/>
      <c r="H176" s="1"/>
    </row>
    <row r="177" spans="3:8" x14ac:dyDescent="0.25">
      <c r="C177" s="1"/>
      <c r="D177" s="1"/>
      <c r="E177" s="1"/>
      <c r="F177" s="1"/>
      <c r="G177" s="1"/>
      <c r="H177" s="1"/>
    </row>
    <row r="178" spans="3:8" x14ac:dyDescent="0.25">
      <c r="C178" s="1"/>
      <c r="D178" s="1"/>
      <c r="E178" s="1"/>
      <c r="F178" s="1"/>
      <c r="G178" s="1"/>
      <c r="H178" s="1"/>
    </row>
    <row r="179" spans="3:8" x14ac:dyDescent="0.25">
      <c r="C179" s="1"/>
      <c r="D179" s="1"/>
      <c r="E179" s="1"/>
      <c r="F179" s="1"/>
      <c r="G179" s="1"/>
      <c r="H179" s="1"/>
    </row>
    <row r="180" spans="3:8" x14ac:dyDescent="0.25">
      <c r="C180" s="1"/>
      <c r="D180" s="1"/>
      <c r="E180" s="1"/>
      <c r="F180" s="1"/>
      <c r="G180" s="1"/>
      <c r="H180" s="1"/>
    </row>
    <row r="181" spans="3:8" x14ac:dyDescent="0.25">
      <c r="C181" s="1"/>
      <c r="D181" s="1"/>
      <c r="E181" s="1"/>
      <c r="F181" s="1"/>
      <c r="G181" s="1"/>
      <c r="H181" s="1"/>
    </row>
    <row r="182" spans="3:8" x14ac:dyDescent="0.25">
      <c r="C182" s="1"/>
      <c r="D182" s="1"/>
      <c r="E182" s="1"/>
      <c r="F182" s="1"/>
      <c r="G182" s="1"/>
      <c r="H182" s="1"/>
    </row>
    <row r="183" spans="3:8" x14ac:dyDescent="0.25">
      <c r="C183" s="1"/>
      <c r="D183" s="1"/>
      <c r="E183" s="1"/>
      <c r="F183" s="1"/>
      <c r="G183" s="1"/>
      <c r="H183" s="1"/>
    </row>
    <row r="184" spans="3:8" x14ac:dyDescent="0.25">
      <c r="C184" s="1"/>
      <c r="D184" s="1"/>
      <c r="E184" s="1"/>
      <c r="F184" s="1"/>
      <c r="G184" s="1"/>
      <c r="H184" s="1"/>
    </row>
    <row r="185" spans="3:8" x14ac:dyDescent="0.25">
      <c r="C185" s="1"/>
      <c r="D185" s="1"/>
      <c r="E185" s="1"/>
      <c r="F185" s="1"/>
      <c r="G185" s="1"/>
      <c r="H185" s="1"/>
    </row>
    <row r="186" spans="3:8" x14ac:dyDescent="0.25">
      <c r="C186" s="1"/>
      <c r="D186" s="1"/>
      <c r="E186" s="1"/>
      <c r="F186" s="1"/>
      <c r="G186" s="1"/>
      <c r="H186" s="1"/>
    </row>
    <row r="187" spans="3:8" x14ac:dyDescent="0.25">
      <c r="C187" s="1"/>
      <c r="D187" s="1"/>
      <c r="E187" s="1"/>
      <c r="F187" s="1"/>
      <c r="G187" s="1"/>
      <c r="H187" s="1"/>
    </row>
    <row r="188" spans="3:8" x14ac:dyDescent="0.25">
      <c r="C188" s="1"/>
      <c r="D188" s="1"/>
      <c r="E188" s="1"/>
      <c r="F188" s="1"/>
      <c r="G188" s="1"/>
      <c r="H188" s="1"/>
    </row>
    <row r="189" spans="3:8" x14ac:dyDescent="0.25">
      <c r="C189" s="1"/>
      <c r="D189" s="1"/>
      <c r="E189" s="1"/>
      <c r="F189" s="1"/>
      <c r="G189" s="1"/>
      <c r="H189" s="1"/>
    </row>
    <row r="190" spans="3:8" x14ac:dyDescent="0.25">
      <c r="C190" s="1"/>
      <c r="D190" s="1"/>
      <c r="E190" s="1"/>
      <c r="F190" s="1"/>
      <c r="G190" s="1"/>
      <c r="H190" s="1"/>
    </row>
    <row r="191" spans="3:8" x14ac:dyDescent="0.25">
      <c r="C191" s="1"/>
      <c r="D191" s="1"/>
      <c r="E191" s="1"/>
      <c r="F191" s="1"/>
      <c r="G191" s="1"/>
      <c r="H191" s="1"/>
    </row>
    <row r="192" spans="3:8" x14ac:dyDescent="0.25">
      <c r="C192" s="1"/>
      <c r="D192" s="1"/>
      <c r="E192" s="1"/>
      <c r="F192" s="1"/>
      <c r="G192" s="1"/>
      <c r="H192" s="1"/>
    </row>
    <row r="193" spans="3:8" x14ac:dyDescent="0.25">
      <c r="C193" s="1"/>
      <c r="D193" s="1"/>
      <c r="E193" s="1"/>
      <c r="F193" s="1"/>
      <c r="G193" s="1"/>
      <c r="H193" s="1"/>
    </row>
    <row r="194" spans="3:8" x14ac:dyDescent="0.25">
      <c r="C194" s="1"/>
      <c r="D194" s="1"/>
      <c r="E194" s="1"/>
      <c r="F194" s="1"/>
      <c r="G194" s="1"/>
      <c r="H194" s="1"/>
    </row>
    <row r="195" spans="3:8" x14ac:dyDescent="0.25">
      <c r="C195" s="1"/>
      <c r="D195" s="1"/>
      <c r="E195" s="1"/>
      <c r="F195" s="1"/>
      <c r="G195" s="1"/>
      <c r="H195" s="1"/>
    </row>
    <row r="196" spans="3:8" x14ac:dyDescent="0.25">
      <c r="C196" s="1"/>
      <c r="D196" s="1"/>
      <c r="E196" s="1"/>
      <c r="F196" s="1"/>
      <c r="G196" s="1"/>
      <c r="H196" s="1"/>
    </row>
    <row r="197" spans="3:8" x14ac:dyDescent="0.25">
      <c r="C197" s="1"/>
      <c r="D197" s="1"/>
      <c r="E197" s="1"/>
      <c r="F197" s="1"/>
      <c r="G197" s="1"/>
      <c r="H197" s="1"/>
    </row>
    <row r="198" spans="3:8" x14ac:dyDescent="0.25">
      <c r="C198" s="1"/>
      <c r="D198" s="1"/>
      <c r="E198" s="1"/>
      <c r="F198" s="1"/>
      <c r="G198" s="1"/>
      <c r="H198" s="1"/>
    </row>
    <row r="199" spans="3:8" x14ac:dyDescent="0.25">
      <c r="C199" s="1"/>
      <c r="D199" s="1"/>
      <c r="E199" s="1"/>
      <c r="F199" s="1"/>
      <c r="G199" s="1"/>
      <c r="H199" s="1"/>
    </row>
    <row r="200" spans="3:8" x14ac:dyDescent="0.25">
      <c r="C200" s="1"/>
      <c r="D200" s="1"/>
      <c r="E200" s="1"/>
      <c r="F200" s="1"/>
      <c r="G200" s="1"/>
      <c r="H200" s="1"/>
    </row>
    <row r="201" spans="3:8" x14ac:dyDescent="0.25">
      <c r="C201" s="1"/>
      <c r="D201" s="1"/>
      <c r="E201" s="1"/>
      <c r="F201" s="1"/>
      <c r="G201" s="1"/>
      <c r="H201" s="1"/>
    </row>
    <row r="202" spans="3:8" x14ac:dyDescent="0.25">
      <c r="C202" s="1"/>
      <c r="D202" s="1"/>
      <c r="E202" s="1"/>
      <c r="F202" s="1"/>
      <c r="G202" s="1"/>
      <c r="H202" s="1"/>
    </row>
    <row r="203" spans="3:8" x14ac:dyDescent="0.25">
      <c r="C203" s="1"/>
      <c r="D203" s="1"/>
      <c r="E203" s="1"/>
      <c r="F203" s="1"/>
      <c r="G203" s="1"/>
      <c r="H203" s="1"/>
    </row>
    <row r="204" spans="3:8" x14ac:dyDescent="0.25">
      <c r="C204" s="1"/>
      <c r="D204" s="1"/>
      <c r="E204" s="1"/>
      <c r="F204" s="1"/>
      <c r="G204" s="1"/>
      <c r="H204" s="1"/>
    </row>
    <row r="205" spans="3:8" x14ac:dyDescent="0.25">
      <c r="C205" s="1"/>
      <c r="D205" s="1"/>
      <c r="E205" s="1"/>
      <c r="F205" s="1"/>
      <c r="G205" s="1"/>
      <c r="H205" s="1"/>
    </row>
    <row r="206" spans="3:8" x14ac:dyDescent="0.25">
      <c r="C206" s="1"/>
      <c r="D206" s="1"/>
      <c r="E206" s="1"/>
      <c r="F206" s="1"/>
      <c r="G206" s="1"/>
      <c r="H206" s="1"/>
    </row>
    <row r="207" spans="3:8" x14ac:dyDescent="0.25">
      <c r="C207" s="1"/>
      <c r="D207" s="1"/>
      <c r="E207" s="1"/>
      <c r="F207" s="1"/>
      <c r="G207" s="1"/>
      <c r="H207" s="1"/>
    </row>
    <row r="208" spans="3:8" x14ac:dyDescent="0.25">
      <c r="C208" s="1"/>
      <c r="D208" s="1"/>
      <c r="E208" s="1"/>
      <c r="F208" s="1"/>
      <c r="G208" s="1"/>
      <c r="H208" s="1"/>
    </row>
    <row r="209" spans="3:8" x14ac:dyDescent="0.25">
      <c r="C209" s="1"/>
      <c r="D209" s="1"/>
      <c r="E209" s="1"/>
      <c r="F209" s="1"/>
      <c r="G209" s="1"/>
      <c r="H209" s="1"/>
    </row>
    <row r="210" spans="3:8" x14ac:dyDescent="0.25">
      <c r="C210" s="1"/>
      <c r="D210" s="1"/>
      <c r="E210" s="1"/>
      <c r="F210" s="1"/>
      <c r="G210" s="1"/>
      <c r="H210" s="1"/>
    </row>
    <row r="211" spans="3:8" x14ac:dyDescent="0.25">
      <c r="C211" s="1"/>
      <c r="D211" s="1"/>
      <c r="E211" s="1"/>
      <c r="F211" s="1"/>
      <c r="G211" s="1"/>
      <c r="H211" s="1"/>
    </row>
    <row r="212" spans="3:8" x14ac:dyDescent="0.25">
      <c r="C212" s="1"/>
      <c r="D212" s="1"/>
      <c r="E212" s="1"/>
      <c r="F212" s="1"/>
      <c r="G212" s="1"/>
      <c r="H212" s="1"/>
    </row>
    <row r="213" spans="3:8" x14ac:dyDescent="0.25">
      <c r="C213" s="1"/>
      <c r="D213" s="1"/>
      <c r="E213" s="1"/>
      <c r="F213" s="1"/>
      <c r="G213" s="1"/>
      <c r="H213" s="1"/>
    </row>
    <row r="214" spans="3:8" x14ac:dyDescent="0.25">
      <c r="C214" s="1"/>
      <c r="D214" s="1"/>
      <c r="E214" s="1"/>
      <c r="F214" s="1"/>
      <c r="G214" s="1"/>
      <c r="H214" s="1"/>
    </row>
    <row r="215" spans="3:8" x14ac:dyDescent="0.25">
      <c r="C215" s="1"/>
      <c r="D215" s="1"/>
      <c r="E215" s="1"/>
      <c r="F215" s="1"/>
      <c r="G215" s="1"/>
      <c r="H215" s="1"/>
    </row>
    <row r="216" spans="3:8" x14ac:dyDescent="0.25">
      <c r="C216" s="1"/>
      <c r="D216" s="1"/>
      <c r="E216" s="1"/>
      <c r="F216" s="1"/>
      <c r="G216" s="1"/>
      <c r="H216" s="1"/>
    </row>
    <row r="217" spans="3:8" x14ac:dyDescent="0.25">
      <c r="C217" s="1"/>
      <c r="D217" s="1"/>
      <c r="E217" s="1"/>
      <c r="F217" s="1"/>
      <c r="G217" s="1"/>
      <c r="H217" s="1"/>
    </row>
    <row r="218" spans="3:8" x14ac:dyDescent="0.25">
      <c r="C218" s="1"/>
      <c r="D218" s="1"/>
      <c r="E218" s="1"/>
      <c r="F218" s="1"/>
      <c r="G218" s="1"/>
      <c r="H218" s="1"/>
    </row>
    <row r="219" spans="3:8" x14ac:dyDescent="0.25">
      <c r="C219" s="1"/>
      <c r="D219" s="1"/>
      <c r="E219" s="1"/>
      <c r="F219" s="1"/>
      <c r="G219" s="1"/>
      <c r="H219" s="1"/>
    </row>
    <row r="220" spans="3:8" x14ac:dyDescent="0.25">
      <c r="C220" s="1"/>
      <c r="D220" s="1"/>
      <c r="E220" s="1"/>
      <c r="F220" s="1"/>
      <c r="G220" s="1"/>
      <c r="H220" s="1"/>
    </row>
    <row r="221" spans="3:8" x14ac:dyDescent="0.25">
      <c r="C221" s="1"/>
      <c r="D221" s="1"/>
      <c r="E221" s="1"/>
      <c r="F221" s="1"/>
      <c r="G221" s="1"/>
      <c r="H221" s="1"/>
    </row>
    <row r="222" spans="3:8" x14ac:dyDescent="0.25">
      <c r="C222" s="1"/>
      <c r="D222" s="1"/>
      <c r="E222" s="1"/>
      <c r="F222" s="1"/>
      <c r="G222" s="1"/>
      <c r="H222" s="1"/>
    </row>
    <row r="223" spans="3:8" x14ac:dyDescent="0.25">
      <c r="C223" s="1"/>
      <c r="D223" s="1"/>
      <c r="E223" s="1"/>
      <c r="F223" s="1"/>
      <c r="G223" s="1"/>
      <c r="H223" s="1"/>
    </row>
    <row r="224" spans="3:8" x14ac:dyDescent="0.25">
      <c r="C224" s="1"/>
      <c r="D224" s="1"/>
      <c r="E224" s="1"/>
      <c r="F224" s="1"/>
      <c r="G224" s="1"/>
      <c r="H224" s="1"/>
    </row>
    <row r="225" spans="3:8" x14ac:dyDescent="0.25">
      <c r="C225" s="1"/>
      <c r="D225" s="1"/>
      <c r="E225" s="1"/>
      <c r="F225" s="1"/>
      <c r="G225" s="1"/>
      <c r="H225" s="1"/>
    </row>
    <row r="226" spans="3:8" x14ac:dyDescent="0.25">
      <c r="C226" s="1"/>
      <c r="D226" s="1"/>
      <c r="E226" s="1"/>
      <c r="F226" s="1"/>
      <c r="G226" s="1"/>
      <c r="H226" s="1"/>
    </row>
    <row r="227" spans="3:8" x14ac:dyDescent="0.25">
      <c r="C227" s="1"/>
      <c r="D227" s="1"/>
      <c r="E227" s="1"/>
      <c r="F227" s="1"/>
      <c r="G227" s="1"/>
      <c r="H227" s="1"/>
    </row>
    <row r="228" spans="3:8" x14ac:dyDescent="0.25">
      <c r="C228" s="1"/>
      <c r="D228" s="1"/>
      <c r="E228" s="1"/>
      <c r="F228" s="1"/>
      <c r="G228" s="1"/>
      <c r="H228" s="1"/>
    </row>
    <row r="229" spans="3:8" x14ac:dyDescent="0.25">
      <c r="C229" s="1"/>
      <c r="D229" s="1"/>
      <c r="E229" s="1"/>
      <c r="F229" s="1"/>
      <c r="G229" s="1"/>
      <c r="H229" s="1"/>
    </row>
    <row r="230" spans="3:8" x14ac:dyDescent="0.25">
      <c r="C230" s="1"/>
      <c r="D230" s="1"/>
      <c r="E230" s="1"/>
      <c r="F230" s="1"/>
      <c r="G230" s="1"/>
      <c r="H230" s="1"/>
    </row>
    <row r="231" spans="3:8" x14ac:dyDescent="0.25">
      <c r="C231" s="1"/>
      <c r="D231" s="1"/>
      <c r="E231" s="1"/>
      <c r="F231" s="1"/>
      <c r="G231" s="1"/>
      <c r="H231" s="1"/>
    </row>
  </sheetData>
  <mergeCells count="12">
    <mergeCell ref="I51:J51"/>
    <mergeCell ref="C51:D51"/>
    <mergeCell ref="E51:F51"/>
    <mergeCell ref="G51:H51"/>
    <mergeCell ref="C4:D4"/>
    <mergeCell ref="E4:F4"/>
    <mergeCell ref="G4:H4"/>
    <mergeCell ref="A1:M1"/>
    <mergeCell ref="C3:M3"/>
    <mergeCell ref="K4:L4"/>
    <mergeCell ref="C50:M50"/>
    <mergeCell ref="I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AUTHIER Edwige</dc:creator>
  <cp:lastModifiedBy>Utilisateur</cp:lastModifiedBy>
  <dcterms:created xsi:type="dcterms:W3CDTF">2022-01-06T15:00:44Z</dcterms:created>
  <dcterms:modified xsi:type="dcterms:W3CDTF">2024-01-13T19:00:51Z</dcterms:modified>
</cp:coreProperties>
</file>